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tabRatio="486" firstSheet="1" activeTab="1"/>
  </bookViews>
  <sheets>
    <sheet name="详表" sheetId="1" state="hidden" r:id="rId1"/>
    <sheet name="清单明细" sheetId="13" r:id="rId2"/>
  </sheets>
  <definedNames>
    <definedName name="_xlnm._FilterDatabase" localSheetId="1" hidden="1">清单明细!$A$2:$F$239</definedName>
    <definedName name="_GoBack" localSheetId="1">清单明细!$C$65</definedName>
    <definedName name="_xlnm.Print_Titles" localSheetId="1">清单明细!$2:$2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<sst xmlns="http://schemas.openxmlformats.org/spreadsheetml/2006/main" count="729" uniqueCount="658">
  <si>
    <t>新机场车辆利旧及采购需求汇总表</t>
  </si>
  <si>
    <t>序号</t>
  </si>
  <si>
    <t>车辆名称</t>
  </si>
  <si>
    <t>初设批复</t>
  </si>
  <si>
    <t>计划利旧数量</t>
  </si>
  <si>
    <t>配置需求数量和分期采购数量</t>
  </si>
  <si>
    <t>采购费用</t>
  </si>
  <si>
    <t>2026年（一期）采购到位时间</t>
  </si>
  <si>
    <t>备注</t>
  </si>
  <si>
    <t>（按2026年高崎机场存量考虑利旧）</t>
  </si>
  <si>
    <t xml:space="preserve">2026年
（一期3600万）
</t>
  </si>
  <si>
    <t xml:space="preserve">2030年
（二期4500万）
</t>
  </si>
  <si>
    <t>两期采购总数量（辆）</t>
  </si>
  <si>
    <t>两期采购总数较初设批复调减（辆）</t>
  </si>
  <si>
    <t>2026年（一期）节约采购数量</t>
  </si>
  <si>
    <t>预估单价
（万元）</t>
  </si>
  <si>
    <t>2026年
（一期3600万）</t>
  </si>
  <si>
    <t>2030年
（二期4500万）</t>
  </si>
  <si>
    <t>两期采购费用总计（万元）</t>
  </si>
  <si>
    <t>两期采购总费用较初设批复调减（万元）</t>
  </si>
  <si>
    <t>2026年（一期）剩余采购费用（万元）</t>
  </si>
  <si>
    <t>校飞前需到位数量（辆）
（2026.3）</t>
  </si>
  <si>
    <t>演练前需到位数量（辆）
（2026.6）</t>
  </si>
  <si>
    <t>转场前需到位数量（辆）
（2026.12）</t>
  </si>
  <si>
    <t>供货周期（月）</t>
  </si>
  <si>
    <t>初设批复类目</t>
  </si>
  <si>
    <t>初设批复数量（辆）</t>
  </si>
  <si>
    <t>初设批复单价（万元）</t>
  </si>
  <si>
    <t>初设批复费用（万元）</t>
  </si>
  <si>
    <t>现有数量（辆）</t>
  </si>
  <si>
    <t>拟利旧数量（辆）</t>
  </si>
  <si>
    <t>报废数量（辆）</t>
  </si>
  <si>
    <t xml:space="preserve">配置需求（辆）
</t>
  </si>
  <si>
    <t>需采购数量（辆）</t>
  </si>
  <si>
    <t>配置需求（辆）</t>
  </si>
  <si>
    <t>采购费用
（万元）</t>
  </si>
  <si>
    <t>厦门空港地勤特种车辆</t>
  </si>
  <si>
    <t>垃圾车</t>
  </si>
  <si>
    <t>垃圾运输车辆（合计4辆，220万元）</t>
  </si>
  <si>
    <t>按旅客吞吐量3600万人次测算，比19年增加33.3%，按旅客吞吐量增长需要4*（1+33%） = 5辆；
新机场四条指廊，按南指廊（B/C）和北指廊（D/E）各2辆保障，同时货机坪1辆保障及作为故障备用车，至少需要5辆</t>
  </si>
  <si>
    <t>清水车</t>
  </si>
  <si>
    <t>机务车辆
（合计238辆，24325万元）</t>
  </si>
  <si>
    <t>污水车</t>
  </si>
  <si>
    <t>垃圾车（初设清单内有，但无法具体对应）</t>
  </si>
  <si>
    <t>客梯车</t>
  </si>
  <si>
    <t>新机场启用后首年靠桥率按90%，因新机场远机位距离候机楼距离加长，客梯车路程时间由原来的15分钟预计增加到25分钟，单架次保障时间从35分钟增加到45分钟，故新机场启用首年客梯车保持现有21辆数量不变。</t>
  </si>
  <si>
    <t>机场摆渡车（大巴）</t>
  </si>
  <si>
    <t>机组、机坪摆渡车（中巴）</t>
  </si>
  <si>
    <t>残疾人登机车</t>
  </si>
  <si>
    <t>按旅客吞吐量3600万人次测算，比19年增加33.3%，按旅客吞吐量增长需要2*（1+33%） = 2.7按3辆；
利旧1辆为17年购置，新机场考虑车辆故障率和备用车辆，至少需要3辆。</t>
  </si>
  <si>
    <t>升降平台</t>
  </si>
  <si>
    <t>1、新机场D、E、F类机位共51个客机位（36个近机位、15个远机位）、17个货机位，本场现有D类机位24个（其中10个机位只能停放B757机型）、E类机位15个（其中P85机位因空防原因不启用）D、E、F类机位增加29个，按机位增加比例测算需要升降平台车15*（68/39）= 26辆。考虑到新机场首年靠桥率90%，远机位所需平台车有所删减。新机场按本期国内高峰小时架次63、高峰小时D类以上机型占比15%，国际高峰小时架次16、高峰小时D类以上机型占比21%；每架次需要升降平台车至少2辆，故至少需要（63*15% + 16*21%）*2 = 25.6辆。
2、新机场货机坪离航站楼距离远、且由于升降平台车特点无法进行长远距离行走，同时不适合频繁从有坡度的下穿通道通行，故货机坪升降平台车与航站楼区域的升降平台车原则上不进行两边调配。
3、随着宽体机型飞机占比的稳步提升：19年国内航班E类机型占比2.53%、D类机型占比1.52%，19年国际及地区航班E类机型占比27.79%、D类机型占比1.57%；预测新机场首年国内航班E类机型占比5%、D类机型占比1%，国际及地区航班E类机型占比17%、D类机型占比4.5%、F类机型0.2%。另外，预测新机场首年纯货机架次6906架次，高峰日全货机25架次。
综上，新机场首年至少需要升降平台车25辆，以后随着全货机数量的增加和远机位航班的变化逐年增加。（建议分三批采购）</t>
  </si>
  <si>
    <t>行李传送车</t>
  </si>
  <si>
    <t>按旅客吞吐量3600万人次测算，比19年增加33.3%，按旅客吞吐量增长需要34*（1+33%） = 45辆；（建议分三批采购）</t>
  </si>
  <si>
    <t>行李拖车</t>
  </si>
  <si>
    <t>按旅客吞吐量3600万人次测算，比19年增加33.3%，按旅客吞吐量增长需要44*（1+33%） = 58.7辆；
新机场货站库区至航站楼机位的路线延长（约为5.6km，目前为约2.3km）后拉货的时间由现在的15分钟将增加到25分钟，同时货邮运量比增7.23%，现有拉货行李拖车9辆，需要增加拉货行李拖车8*（25/15）*1.0723=14.3辆，增加6.3辆。综上，需要行李拖车65辆。（建议分三批采购）</t>
  </si>
  <si>
    <t>皮卡车（初设清单内有，但无法具体对应）</t>
  </si>
  <si>
    <t>政要摆渡车（初设未列入清单，但有需求）</t>
  </si>
  <si>
    <t>现有1部政要摆渡车为2006年购置，已使用超过17年，日常使用中故障率较高、性能下降，需更新。如采购进口COBUS政要摆渡车，采购周期长，需在新机场启用前采购到位。</t>
  </si>
  <si>
    <t>贵宾小摆渡（初设未列入清单，但有需求）</t>
  </si>
  <si>
    <t>按旅客吞吐量3600万人次测算，比19年增加33.3%，按旅客吞吐量增长需要18*（1+33%） = 24辆。新机场启用后首年靠桥率按90%，远机位保障的头等、机组用车减少；同时考虑到新机场贵宾室离D、E指廊较远，单台次用车往返时长增加一倍，且贵宾室旅客预计将有明显增长。综上，在新机场启用首年，贵宾小摆渡车在18辆基础上增加1辆，以后根据贵宾旅客的增加和远机位航班的增多逐年增加。</t>
  </si>
  <si>
    <t>厦门空港地勤特种车辆合计</t>
  </si>
  <si>
    <t>厦门空港地勤特种设备</t>
  </si>
  <si>
    <t>行李拖斗（板）</t>
  </si>
  <si>
    <t>按旅客吞吐量3600万人次测算，比19年增加33.3%，行李所用平板车为340*（1+33%） =461辆；货量增长所用平板车为170*2=340。合计801按800辆。</t>
  </si>
  <si>
    <t>集装板/箱托盘车（不带动力）</t>
  </si>
  <si>
    <t>2019年机场货站货量211886吨，预测至新机场货量增长一倍。货量增长所用集装板托盘车为360*2=720辆。按旅客吞吐量3600万人次测算，比19年增加33.3%，行李所用集装箱托盘 = 130*（1+33%） =173辆。</t>
  </si>
  <si>
    <t>厦门空港地勤板车等车辆合计</t>
  </si>
  <si>
    <t xml:space="preserve">初设批复车辆中机务车辆（238辆）和垃圾转运车车辆（4辆）为地勤和机务用车总和242辆，其中地勤批复车辆总计144辆（含垃圾车4辆），费用总计约12688万元。经统计，地勤现有车辆177辆（未计入板车等设备1006辆）；拟利旧车辆151辆（未计入板车等设备873辆）；26年计划增配车辆73辆（未计入板车等设备507辆）；30年计划增配车辆59辆（未计入板车等设备232辆）。总计需采购车辆132辆，车辆采购费用13510万元。车辆设备总计费用14486.5万元。
</t>
  </si>
  <si>
    <t>厦门空港建管部公共区及飞行区车辆</t>
  </si>
  <si>
    <t>环境督查车（初设清单未列数量，但有需求）</t>
  </si>
  <si>
    <t>助航灯光车辆（合计7辆，470万元）</t>
  </si>
  <si>
    <t>配置数字城管巡逻车，因新机场公共区面积增大（高崎机场公共区面积约100万平方米，新机场公共区面积约550万平方米），且增加土地巡查管理职责，故新增一辆环境督查车。</t>
  </si>
  <si>
    <t>灯光测光车（皮卡）</t>
  </si>
  <si>
    <t>依据《民用机场助航灯光系统运行维护规程》要求，助航灯光系统需要对灯具、标记牌进行光强抽测，因新机场灯具数量增加约8倍，工作量大大增加，故采购一辆灯光测光车用于装备测光设备。</t>
  </si>
  <si>
    <t>400hz移动电源车（初设清单内有，但无法具体对应）</t>
  </si>
  <si>
    <t>巡道车</t>
  </si>
  <si>
    <t>其中4台为跑滑巡视车（南北跑滑系统各2台），机坪配备1台，须具备强光照明系统及对外放电功能。</t>
  </si>
  <si>
    <t>移动应急照明车</t>
  </si>
  <si>
    <t>供电巡视抢修车（初设未列入清单，但有需求）</t>
  </si>
  <si>
    <t>飞行区和公共区充电桩、光伏、开闭所配电室等电气设备设施巡视检查，电气故障维修及停电应急处置各需一部抢修车，新机场110KV中心变电站及10KV开闭所高压进线路径巡视需一部抢修车</t>
  </si>
  <si>
    <t>助航灯光巡视车（初设未列入清单，但有需求）</t>
  </si>
  <si>
    <t>1、因新机场设置2条跑道，为提升运行维护效率，建议配备2台灯光巡视车辆用于助航灯光系统巡视维护。
2、且因该车辆通常于航班运行时间内进入跑道、滑行道区域巡视，为防止电车可能出现电池故障影响航班运行，故建议采购油车。</t>
  </si>
  <si>
    <t>净空车（初设未列入清单，但有需求）</t>
  </si>
  <si>
    <t>割草机</t>
  </si>
  <si>
    <t>场务车辆（合计36辆，2901万元）</t>
  </si>
  <si>
    <t>1、现有割草机为配套拖拉机使用的机具设备，非特种车辆，未来新机场建议采购4台专用割草机以满足割草维保需求。
2、经调研，该类车辆暂无电动车型。</t>
  </si>
  <si>
    <t>洒水车</t>
  </si>
  <si>
    <t>跑道清扫车</t>
  </si>
  <si>
    <t>机坪清扫车</t>
  </si>
  <si>
    <t>1、用于机坪及行车道清扫，由于机坪面积增大，需配备2台；
2、经调研，该类专用设备目前暂无电动车型；</t>
  </si>
  <si>
    <t>摩擦系数测试车</t>
  </si>
  <si>
    <t>1、摩擦系数测试车目前共有2台，其中1台预计将于2027年达到报废年限，需新增采购1台。
2、经调研，该类专用设备目前暂无电动车型；</t>
  </si>
  <si>
    <t>移动应急照明车（初设清单内有，但无法具体对应）</t>
  </si>
  <si>
    <t>压路机</t>
  </si>
  <si>
    <t>挖掘机</t>
  </si>
  <si>
    <t>拖拉机</t>
  </si>
  <si>
    <t>1、目前飞行区有4台拖拉机，考虑到新机场作业面积，需要增加4台以满足双跑道运行维保需求。
2、经调研，该类车辆暂无电动车型。</t>
  </si>
  <si>
    <t>切缝机（初设清单内有，但无法具体对应）</t>
  </si>
  <si>
    <t>划线车（初设清单内有，但无法具体对应）</t>
  </si>
  <si>
    <t>平地机（初设清单内有，但无法具体对应）</t>
  </si>
  <si>
    <t>巡道车（初设清单内有，但无法具体对应）</t>
  </si>
  <si>
    <t>驱鸟车（皮卡带配套驱鸟设备）</t>
  </si>
  <si>
    <t>转场前飞行区有2台驱鸟车，未来新机场依据跑道开放数量需配备5台驱鸟车（每条跑道各分配1台，外部巡视与机动运行分配1台），需新增采购3台。</t>
  </si>
  <si>
    <t>高空作业车</t>
  </si>
  <si>
    <t>1、因新机场部分机位牌设置高度达3米以上，日常维修更换不便，并结合机坪高杆灯升降应急处置，新采购高空作业车1辆。
2、经调研，该类车辆暂无电动车型。</t>
  </si>
  <si>
    <t>围界巡视维保车（初设未列入清单，但有需求）</t>
  </si>
  <si>
    <t>转场前飞行区使用场务巡查车进行飞行区围界巡视检查和维修保养，未来新机场依据机场围界规模和电子围界设施的规模和长度，需新增采购2台飞行区围界巡视维保车辆用于内外场围界巡检和维保。</t>
  </si>
  <si>
    <t>龙吸水排水抢险车（初设未列入清单，但有需求）</t>
  </si>
  <si>
    <t>1、作为飞行区防洪排涝应急抢险救灾使用；
2、经调研，该类车辆暂无电动车型。</t>
  </si>
  <si>
    <t>叉车（初设未列入清单，但有需求）</t>
  </si>
  <si>
    <t>与厢式货车配合使用，用于货物装卸及仓库整理</t>
  </si>
  <si>
    <t>驱鸟剂洒布车（初设未列入清单，但有需求）</t>
  </si>
  <si>
    <t>1、飞行区遇突发虫情或鸟情时，需使用雾炮喷洒车及时喷洒化学药剂对虫害进行防治或驱离鸟群，另外可补足夜间生态防治力度，需采购1台驱鸟剂洒布车。
2、经调研，该类车辆暂无电动车型。</t>
  </si>
  <si>
    <t>厢式货车（初设未列入清单，但有需求）</t>
  </si>
  <si>
    <t>1、用于运输飞行区各类备品备件、日常维保材料及工具。
2、经调研，该类车辆暂无电动车型。</t>
  </si>
  <si>
    <t>自卸车（初设未列入清单，但有需求）</t>
  </si>
  <si>
    <t>1、配合挖掘机及压路机使用，用于土面区平整碾压及废料清运，并作为航空器冲出跑道应急抢险道面铺筑沙石快速运输力量。
2、经调研，该类车辆暂无电动车型。</t>
  </si>
  <si>
    <t>随车起重运输车（初设未列入清单，但有需求）</t>
  </si>
  <si>
    <t>1、集成吊装及运输功能，用于保障飞行区内各类大型设备、备件及场道抢修材料快速吊装运输。
2、经调研，该类车辆暂无电动车型。</t>
  </si>
  <si>
    <t>关闭标识车（初设未列入清单，但有需求）</t>
  </si>
  <si>
    <t>用于保障新机场跑道临时关闭使用，南北跑道各需要2台，共计4台。</t>
  </si>
  <si>
    <t>FOD拖毯车（初设未列入清单，但有需求）</t>
  </si>
  <si>
    <t>用于场务保障分部日常跑道、滑行道、机坪机械拖毯，由于新机场将有2条跑道，共需2台。</t>
  </si>
  <si>
    <t>厦门空港建管特种车辆合计</t>
  </si>
  <si>
    <t>初设批复车辆中助航灯光车辆（7辆）和场务车辆（36辆）为建管部用车，批复费用总计3371万元。经统计，建管现有特种车辆27辆，拟利旧车辆24辆；26年计划增配车辆40辆。总计需采购车辆40辆，合计费用2215万元。相较于初设批复费用节省1156万元。</t>
  </si>
  <si>
    <t>厦门空港 候管分公司值班及维修维保用车</t>
  </si>
  <si>
    <t>值班用车（初设清单未列数量，但有需求）</t>
  </si>
  <si>
    <t>新机场候管分公司所负责的航站楼及附属区域范围广、距离远，为确保日常巡检和应急情况下能及时到达现场，2023年已采购一台电车，拟利旧至新机场使用。</t>
  </si>
  <si>
    <t>高空作业平台车（初设清单未列数量，但日常维修维保有需求）</t>
  </si>
  <si>
    <t>25米高空车130万元；
10米高空车12万元；
14米高空车18万元。</t>
  </si>
  <si>
    <r>
      <rPr>
        <sz val="9"/>
        <rFont val="宋体"/>
        <charset val="134"/>
      </rPr>
      <t xml:space="preserve">目前本场共计6台高空作业平台车，分别是1台27米蜘蛛式高空作业车（2014年3月投用，应用于T4霓虹灯维修维保）、1台15米蜘蛛型高空平台车（2013年12月投用，应用于T4泊位引导系统和登机桥维修维保）、1台14米剪叉式高空作业车（2018年1月投用，应用于T4指廊大空间灯具维修维保）、1台14米剪叉式高空作业车（2023年12月投用，应用于T3泊位引导系统和登机桥维修维保）、2台8米剪叉式高空作业车（2023年12月投用，应用于T3T4到达出发高空灯具维修维保）；结合新机场建筑层高和设施设备布局，初步梳理以下高空车使用需求：
</t>
    </r>
    <r>
      <rPr>
        <b/>
        <sz val="9"/>
        <rFont val="宋体"/>
        <charset val="134"/>
      </rPr>
      <t>1、利旧6台:</t>
    </r>
    <r>
      <rPr>
        <sz val="9"/>
        <rFont val="宋体"/>
        <charset val="134"/>
      </rPr>
      <t xml:space="preserve">
(1)1台27米蜘蛛式高空作业车（2014年3月投用）：应用于新机场航站楼机坪侧霓虹灯等设施的维修（作业高度：约24米）；
(2)1台15米蜘蛛型高空平台车（2014年3月投用）和1台14米剪叉式高空作业车（2023年12月投用）：应用于新机场泊位引导系统和登机桥维修维保（作业高度：不超过14米左右）；
(3)1台14米剪叉式高空作业车（2018年1月投用）：应用于新机场GTC三层（8M层）灯具、附属设施等的维修（作业高度达到约15米）；
(4)2台8米剪叉式高空作业车（2023年12月投用）：应用于新机场B、E指廊的部分灯具、附属设施等的维修（作业高度：8M以下），以及航站楼一层、二层的灯具、附属设施等的维修（作业高度：4.5米左右）。
</t>
    </r>
    <r>
      <rPr>
        <b/>
        <sz val="9"/>
        <rFont val="宋体"/>
        <charset val="134"/>
      </rPr>
      <t>2、新增3台：</t>
    </r>
    <r>
      <rPr>
        <sz val="9"/>
        <rFont val="宋体"/>
        <charset val="134"/>
      </rPr>
      <t xml:space="preserve">
（1）1台26米蜘蛛式高空作业车：应用于新机场出发层、候机楼其他部分区域的大空间灯具、附属设施等维修维保，作业高度达到约26米，同时考虑到高崎机场27米高空车利旧至2026年新机场启用时使用年限已达14年，存在设备老旧的隐患，因此建议新增1台26米蜘蛛式高空车，预算价格125万元；另GTC部分区域维修高度达到33米，此区域因维修量较小且购置的高空作业车费用高（约260万元），因此此区域维修需要的高空车采用自购。
（2）1台14米剪叉式高空作业车：高崎机场现有登机桥29条、泊位引导引导系统30套，配置高空作业车2台，考虑新机场登机桥和泊位引导系统数量比高崎机场大幅增加（其中：登机桥109条，泊位引导系统130套），为提高维修维保时效，高空作业车需达到2台机，以上同时考虑利旧的一台高空车至2026年新机场启用时的使用年限达到14年，存在设备老旧隐患，因此建议新增1台14米剪叉式高空作业车作为补充，预算价格18万元；
（3）1台12米剪叉式高空作业车：应用于新机场C、D指廊国际/港澳台到达通道（4.8m层）和指廊候机大厅对吊顶灯具、附属设施等进行维修（作业高度：12M），考虑到高空作业车涉及空陆侧分离使用，且调拨行走极不方便，效率低下，不建议利用其他区域14米高空作业平台车，因此需要增加一台。预算价格12万元。
</t>
    </r>
    <r>
      <rPr>
        <b/>
        <sz val="9"/>
        <rFont val="宋体"/>
        <charset val="134"/>
      </rPr>
      <t>备注：因2030年（二期)T2、T3航站楼建筑尚未设计，图纸资料未知，维修高度未知，待后续考虑。</t>
    </r>
  </si>
  <si>
    <t>合计</t>
  </si>
  <si>
    <t>初设批复无候管车辆费用。经统计，候管现有车辆7辆，拟利旧车辆7辆；26年计划增配车辆3辆；30年计划增配车辆0辆。总计需采购车辆3辆，合计费用160万元。较初设批复车辆超出160万元</t>
  </si>
  <si>
    <t>厦门空港消防车辆</t>
  </si>
  <si>
    <t>灭火类消防车</t>
  </si>
  <si>
    <t>消防车辆（合计18辆，8430万元）</t>
  </si>
  <si>
    <t>根据实际校飞机型确定保障等级及所需配置车辆数量</t>
  </si>
  <si>
    <t>根据新规《MH/T 7002—XXXX运输机场飞行区消防救援设施（征求意见稿）》（6.2.4）机场消防站车辆配备数量要求，消防保障等级10级保障每条跑道需要配备灭火类消防车3辆，（6.2.1）多跑道机场应按每条跑道均满足消防保障等级的要求配备机场消防车，所以需要采购6辆。</t>
  </si>
  <si>
    <t>载泡沫混合液喷射量17000L
且带穿刺臂喷射装置的
机场消防车</t>
  </si>
  <si>
    <t>根据新规《MH/T 7002—XXXX运输机场飞行区消防救援设施（征求意见稿）》（6.2.4）机场消防站车辆配备数量要求，消防救援等级8级（含）以上的机场应至少配备1辆一次性泡沫混合液喷射量不低于17 000 L的机场消防车和1辆带穿刺臂喷射装置的机场消防车，两条跑道需要采购2辆载泡沫混合液喷射量17000L且带穿刺臂喷射装置的机场消防车。</t>
  </si>
  <si>
    <t>登机救援车</t>
  </si>
  <si>
    <t>根据新规《MH/T 7002—XXXX运输机场飞行区消防救援设施（征求意见稿）》（6.2.4）机场消防站车辆配备数量要求，消防救援等级8级（含）以上的机场应至少配备1辆登机救援车，南北跑道各配置1辆，共计2辆。</t>
  </si>
  <si>
    <t>通信指挥车</t>
  </si>
  <si>
    <t>根据《MH/T 7002—XXXX运输机场飞行区消防救援设施（征求意见稿）》（6.2.4）机场消防站车辆配备数量要求，消防保障等级10级保障每条跑道需要配备消防指挥车1辆，（3.2）多跑道的国际机场应按实际运行情况增加配备消防装备，新增消防救援部值班用车1辆，所以需要配备3辆，其中利旧1辆，还需采购2辆。</t>
  </si>
  <si>
    <t>破拆抢险车</t>
  </si>
  <si>
    <t>根据《MH/T 7002—XXXX运输机场飞行区消防救援设施（征求意见稿）》（6.2.4）机场消防站车辆配备数量要求，消防保障等级10级保障每条跑道需要配备破拆抢险车1辆，（3.2）多跑道的国际机场应按实际运行情况增加配备消防装备，所以需要配备2辆，其中利旧1辆，还需采购1辆。</t>
  </si>
  <si>
    <t>火场照明车</t>
  </si>
  <si>
    <t>根据《《MH/T 7002—XXXX运输机场飞行区消防救援设施（征求意见稿）》（6.2.4）机场消防站车辆配备数量要求，消防保障等级10级保障每条跑道需要配备火场照明车1辆，（3.2）多跑道的国际机场应按实际运行情况增加配备消防装备，所以需要配备2辆，其中利旧1辆，还需采购1辆。</t>
  </si>
  <si>
    <t>后勤保障车</t>
  </si>
  <si>
    <t>根据《MH/T 7002—XXXX运输机场飞行区消防救援设施（征求意见稿）》（6.2.4）机场消防站车辆配备数量要求，消防保障等级10级保障每条跑道需要配备后勤保障车1辆，（3.2）多跑道的国际机场应按实际运行情况增加配备消防装备，所以需要配备2辆，其中利旧1辆，还需采购1辆。</t>
  </si>
  <si>
    <t>重型泡沫消防车</t>
  </si>
  <si>
    <t>干粉车</t>
  </si>
  <si>
    <t>消防快速调动车</t>
  </si>
  <si>
    <t>重型水罐车</t>
  </si>
  <si>
    <t>厦门空港消防特种车辆合计</t>
  </si>
  <si>
    <t>初设批复车辆中消防车辆（18辆），批复费用总计8430万元。经统计，消防现有车辆13辆，拟利旧车辆5辆；26年计划增配车辆15辆。总计需采购车辆15辆，合计费用8120万元。较初设批复费用节省310万元。</t>
  </si>
  <si>
    <t>厦门空港急救车辆</t>
  </si>
  <si>
    <t>普通救护车 国产</t>
  </si>
  <si>
    <t>急救车辆（合计20辆，1690万元）</t>
  </si>
  <si>
    <t>根据《民用运输机场应急救护设施设备配备》标准（GB18040-2019）的要求进行相应的急救车辆配备；急救车辆属应急救护车辆，为保证快速出动及有效的待机时间，为执行国家政策可使用国产车辆，但建议采用油车，（电车的待机时间不足及充电时间较长，无法保证应急出动的有效性）。救护车在2025、2026年新机场通航前分批完成6辆救护车采购，急救物资运输车在2026年通航前采购到位。救护车采购交货周期约为4个月，物资运输车采购交货周期约为6个月。</t>
  </si>
  <si>
    <t>复苏型救护车 进口</t>
  </si>
  <si>
    <t>人员运输车</t>
  </si>
  <si>
    <t>急救指挥车  国产</t>
  </si>
  <si>
    <t>救护物资供应车 国产</t>
  </si>
  <si>
    <t>厦门空港急救特种车辆合计</t>
  </si>
  <si>
    <t>初设批复车辆中急救车辆（20辆），批复费用总计1690万元。经统计，急救现有车辆8辆，拟利旧车辆2辆；26年计划增配车辆9辆。总计需采购车辆9辆，合计费用600万元。较初设批复费用节约1090万元。</t>
  </si>
  <si>
    <t>厦门空港安检</t>
  </si>
  <si>
    <t>值班车</t>
  </si>
  <si>
    <t>/</t>
  </si>
  <si>
    <r>
      <rPr>
        <sz val="9"/>
        <rFont val="宋体"/>
        <charset val="134"/>
      </rPr>
      <t>新机场道口检查分部会分为两个分部，新增</t>
    </r>
    <r>
      <rPr>
        <b/>
        <sz val="9"/>
        <rFont val="宋体"/>
        <charset val="134"/>
      </rPr>
      <t>1</t>
    </r>
    <r>
      <rPr>
        <sz val="9"/>
        <rFont val="宋体"/>
        <charset val="134"/>
      </rPr>
      <t>辆值班车，按本场值班车申请价格20万以内计算。</t>
    </r>
  </si>
  <si>
    <t>勤务车</t>
  </si>
  <si>
    <r>
      <rPr>
        <b/>
        <sz val="9"/>
        <rFont val="宋体"/>
        <charset val="134"/>
      </rPr>
      <t>区域监护</t>
    </r>
    <r>
      <rPr>
        <sz val="9"/>
        <rFont val="宋体"/>
        <charset val="134"/>
      </rPr>
      <t>按照需求配备新增</t>
    </r>
    <r>
      <rPr>
        <b/>
        <sz val="9"/>
        <rFont val="宋体"/>
        <charset val="134"/>
      </rPr>
      <t>14</t>
    </r>
    <r>
      <rPr>
        <sz val="9"/>
        <rFont val="宋体"/>
        <charset val="134"/>
      </rPr>
      <t xml:space="preserve">辆巡逻车（每辆约20万，总共预估价格280万）。
</t>
    </r>
    <r>
      <rPr>
        <b/>
        <sz val="9"/>
        <rFont val="宋体"/>
        <charset val="134"/>
      </rPr>
      <t>质行分部</t>
    </r>
    <r>
      <rPr>
        <sz val="9"/>
        <rFont val="宋体"/>
        <charset val="134"/>
      </rPr>
      <t>到新机场后分为两个分部，新增后勤车</t>
    </r>
    <r>
      <rPr>
        <b/>
        <sz val="9"/>
        <rFont val="宋体"/>
        <charset val="134"/>
      </rPr>
      <t>1</t>
    </r>
    <r>
      <rPr>
        <sz val="9"/>
        <rFont val="宋体"/>
        <charset val="134"/>
      </rPr>
      <t xml:space="preserve">辆（预估20万）。
</t>
    </r>
    <r>
      <rPr>
        <b/>
        <sz val="9"/>
        <rFont val="宋体"/>
        <charset val="134"/>
      </rPr>
      <t>道口检查分部</t>
    </r>
    <r>
      <rPr>
        <sz val="9"/>
        <rFont val="宋体"/>
        <charset val="134"/>
      </rPr>
      <t>新增巡逻车</t>
    </r>
    <r>
      <rPr>
        <b/>
        <sz val="9"/>
        <rFont val="宋体"/>
        <charset val="134"/>
      </rPr>
      <t>7</t>
    </r>
    <r>
      <rPr>
        <sz val="9"/>
        <rFont val="宋体"/>
        <charset val="134"/>
      </rPr>
      <t>辆，其中岗位用5辆，</t>
    </r>
    <r>
      <rPr>
        <b/>
        <sz val="9"/>
        <rFont val="宋体"/>
        <charset val="134"/>
      </rPr>
      <t>南北区域各备1辆充电及维修保养（</t>
    </r>
    <r>
      <rPr>
        <sz val="9"/>
        <rFont val="宋体"/>
        <charset val="134"/>
      </rPr>
      <t>每辆约20万，总共预估价格140万元）。</t>
    </r>
  </si>
  <si>
    <t>移动安检车</t>
  </si>
  <si>
    <t>2017年购置移动安检车一辆约90万左右，按照10年期间物价上升的趋势，预估移动安检车需100万左右。</t>
  </si>
  <si>
    <t>厦门空港安质部</t>
  </si>
  <si>
    <t>监察巡视车</t>
  </si>
  <si>
    <r>
      <rPr>
        <sz val="9"/>
        <rFont val="宋体"/>
        <charset val="134"/>
      </rPr>
      <t>新机场巡视区域增加，新增</t>
    </r>
    <r>
      <rPr>
        <b/>
        <sz val="9"/>
        <rFont val="宋体"/>
        <charset val="134"/>
      </rPr>
      <t>1</t>
    </r>
    <r>
      <rPr>
        <sz val="9"/>
        <rFont val="宋体"/>
        <charset val="134"/>
      </rPr>
      <t>辆巡视车，按申请价格20万以内计算。</t>
    </r>
  </si>
  <si>
    <t>厦门空港运指</t>
  </si>
  <si>
    <t>航务用车</t>
  </si>
  <si>
    <t>指挥车</t>
  </si>
  <si>
    <t>机场值班用车</t>
  </si>
  <si>
    <t>指挥中心值班领导承担机场值班的责任，目前的只有1部应急指挥车兼顾机场值班用车，随着新机场业务增大，无法兼顾机场值班用车需求且该车年限较大故障较多，故申请另外采购一辆机场值班用车。</t>
  </si>
  <si>
    <t>厦门空港信息部</t>
  </si>
  <si>
    <t>巡查车</t>
  </si>
  <si>
    <t>新机场弱电设施点位分布较广，除了航站楼内机房外还包括飞行区监控、机坪车辆跟踪系统、机坪弱电机房等，为提高日常系统维保跟踪处置效率，同时提高应急处突相应速度，信息管理部拟采购2部运维、维保保障车辆。</t>
  </si>
  <si>
    <t>厦门空港建管部</t>
  </si>
  <si>
    <t>工程技术车</t>
  </si>
  <si>
    <t>新机场公共区业务（高崎机场公共区面积约100万平方米，新机场公共区面积约550万平方米）涉及水电工程、交通工程、土建工程三个技术模块，每个技术模块需一辆工程技术车</t>
  </si>
  <si>
    <t>建管部部门用车</t>
  </si>
  <si>
    <t>一辆作为公共区部门用车。本场利旧，无新增需求。</t>
  </si>
  <si>
    <t>飞行区管理部巡视用车</t>
  </si>
  <si>
    <t>建管部飞行区保障分部现有一台部门巡视用车，由于飞行区保障分部未来将转为飞行区管理部，管理干部人员数量增加，需新增采购1台部门巡视用车。</t>
  </si>
  <si>
    <t>工程维修用车（皮卡）</t>
  </si>
  <si>
    <t>用于工程维修分部日常施工监管及引领：其中工程维修班2辆，电气维修班1辆，技术人员2辆</t>
  </si>
  <si>
    <t>厦门空港消防</t>
  </si>
  <si>
    <t>业务用车</t>
  </si>
  <si>
    <t>用于各站点人员物资设备换防，执勤期间站点间餐食配送</t>
  </si>
  <si>
    <t>厦门空港地勤</t>
  </si>
  <si>
    <t>目前勤务车：贵宾室外场车2部、送单车3部、特车部部门1部、登机桥1部、特车班3部，共计10部；2、新机场3600流量，送单车增加至5部，由于地勤组织架构变化站坪一部、站坪二部、运控中心管理干部应急处突通勤用车各增加1部、特车部部门通勤用车增加至2部、登机桥班组增加至2部、特车班3部、贵宾室外场车增加至3部，总计需18部车</t>
  </si>
  <si>
    <t>初设批复未计算勤务车辆，经统计，安检、地勤等单位当前共有勤务车21辆，拟利旧车辆16辆；26年计划增配车辆51辆，合计费用1157万元。</t>
  </si>
  <si>
    <t>飞机中型牵引车</t>
  </si>
  <si>
    <t>1、搬迁后7辆
2、共需：4港湾*3+南/北远机位1+维修/备用1+货机坪1=15辆
3、机场代理约4个港湾有CE型和南、北远机位和货机坪，是翔安机场主要机型，按每个港湾3车及其他机位，结合维修或备用，共需要15台中型牵引车</t>
  </si>
  <si>
    <t>电源车</t>
  </si>
  <si>
    <t>1、搬迁后5辆
2、共需：8辆（配备与4港湾+南/北远机位）+维修/备用1+公务机坪0+货机坪2=11辆
3、货机、无地面电源（桥电）的机位优先使用，节能减排，或地面电源（桥电）故障时使用，机场代理约4个港湾和南、北远机位和货机坪，结合维修或备用，共需要11台电源车</t>
  </si>
  <si>
    <t>气源车</t>
  </si>
  <si>
    <t>1、搬迁后3辆
2、共需：4辆（配备与4港湾+南/北远机位）+维修/备用1+货机坪1=6辆
3、飞机APU故障时启动发动机用，即使飞机靠桥也会用到，是不可替代的设备，不是地面电源、空调。机场代理约4个港湾和南、北远机位和货机坪，结合维修或备用，共需要6台气源车</t>
  </si>
  <si>
    <t>空调车</t>
  </si>
  <si>
    <t>新增，货机和无地面空调设备的机位，或地面空调故障时使用</t>
  </si>
  <si>
    <t>充氧车（初设清单内有，但无需求）</t>
  </si>
  <si>
    <t>充氮车（初设清单内有，但无需求）</t>
  </si>
  <si>
    <t>引导车</t>
  </si>
  <si>
    <t>1、搬迁后16辆
2、共需：5港湾*3+南/北远机位2+维修2+现场备用3+公务机坪1+货机坪1=24辆
3、引导车负责全部翔安机场飞机进港及异常天气部分飞机出港引导，约5个港湾和南、北远机位和货机坪，是翔安机场主要机型，按每个港湾3车及其他机位2车的配备，结合维修或备用，共需要24台引导车</t>
  </si>
  <si>
    <t>工具车</t>
  </si>
  <si>
    <t>1、搬迁后4辆工具车
2、共需：4港湾*3+南/北远机位2+维修2+现场备用3+公务机坪1+货机坪1=21辆工具车
3、服务代理飞机的维修、放行、一般排故、桥载、等工作需要，机场代理约4个港湾和南、北远机位和货机坪的代理航班，按每个港湾3车及其他机位1-2车的配备，结合维修或备用，共需要21台工具车</t>
  </si>
  <si>
    <t>机务工程支援车</t>
  </si>
  <si>
    <t>1、搬迁后1辆
2、共需：4港湾1+南/北远机位0+维修0+公务机坪0+货机坪1=2辆
3、为飞机排故支援车的依维柯车型，目前有1辆，可携带电脑、较多人员、工具设备进行飞机排故支援，新机场飞机多跨度大，初步按东西各1配置</t>
  </si>
  <si>
    <t>飞机大型牵引车</t>
  </si>
  <si>
    <t>1、搬迁后2辆
2、共需：3港湾*1+维修/备用1+货机坪1=5辆
3、机场代理约3个港湾有E类及以上机型和货机坪EF类大型货机，结合维修或备用，需要5台大型牵引车，大型拖车由于新能源拖车动力不足，暂使用油车</t>
  </si>
  <si>
    <t>飞机小型牵引车</t>
  </si>
  <si>
    <t>1、搬迁后3辆
2、共需：公务机坪（含CRJ，ARJ等小机型）3+维修/备用1=4辆
3、小型拖车主要对象为公务机及其他小机型，亦兼容CRJ，ARJ等小机型，远机位南北较分散，结合维修或备用，共需要4台中型牵引车</t>
  </si>
  <si>
    <t>厦门空港机务特种车辆合计</t>
  </si>
  <si>
    <t>初设批复车辆中机务车辆（238辆）为地勤和机务用车总和，其中机务批复车辆62辆，费用总计10434万元。经统计，机务现有车辆54辆，拟利旧车辆41辆；26年计划增配车辆41辆；30年计划增配车辆21辆。总计需采购车辆62辆，合计费用10340万元。较初设批复费用节省94万元。</t>
  </si>
  <si>
    <t>佰翔空厨航食车辆</t>
  </si>
  <si>
    <t>航食生产用车</t>
  </si>
  <si>
    <t>航食车辆（合计16辆，2560万元）</t>
  </si>
  <si>
    <t>新采购：
 新能源箱型小货车5辆 单价30万</t>
  </si>
  <si>
    <t>航空食品车</t>
  </si>
  <si>
    <t>新采购：
新能源航空食品车8辆 单价180万；     新能源小航空食品车2辆 单价150万</t>
  </si>
  <si>
    <t>厦门空港空厨特种车辆合计</t>
  </si>
  <si>
    <t>初设批复车辆中航食车辆（16辆），批复费用总计2560万元。经统计，航食现有车辆13辆，拟利旧车辆9辆；26年计划增配车辆12辆；30年计划增配车辆9辆。总计需采购车辆21辆，合计费用2730万元。较初设批复费用超出170万元。</t>
  </si>
  <si>
    <t>厦门空港地勤货站部车辆</t>
  </si>
  <si>
    <t>电动叉车</t>
  </si>
  <si>
    <t>货站车辆批复在机务车辆（合计238辆，24325万元）内，其中货站初设批复为36辆叉车，费用540万元，因后续该部分业务考虑外包，不再考虑车辆采购。</t>
  </si>
  <si>
    <t>电动拖车</t>
  </si>
  <si>
    <t>元翔货站车辆</t>
  </si>
  <si>
    <t>叉车</t>
  </si>
  <si>
    <t>货站特种车辆合计</t>
  </si>
  <si>
    <t>厦门新机场项目-机场工程-生产辅助、办公及生活服务设施工程二标段急救中心医疗器械
采购及安装项目需求一览表</t>
  </si>
  <si>
    <t>名称</t>
  </si>
  <si>
    <t>技术参数</t>
  </si>
  <si>
    <t>数量</t>
  </si>
  <si>
    <t>单价（元）</t>
  </si>
  <si>
    <t>一</t>
  </si>
  <si>
    <t>急救中心</t>
  </si>
  <si>
    <t>电脑（不含航站楼）</t>
  </si>
  <si>
    <t xml:space="preserve">1、CPU型号：intel酷睿i5   12400
2、内存容量：≥8GB
3、固态硬盘容量：≥512G
4、显卡类型：集成显卡
5、电源：260W电源适配器
6、显示屏：≥23.8英寸
7、键盘、鼠标各1个
</t>
  </si>
  <si>
    <t>空气消毒机</t>
  </si>
  <si>
    <r>
      <rPr>
        <sz val="9"/>
        <rFont val="宋体"/>
        <charset val="134"/>
      </rPr>
      <t>1、适用体积：≤100 m</t>
    </r>
    <r>
      <rPr>
        <vertAlign val="superscript"/>
        <sz val="9"/>
        <rFont val="宋体"/>
        <charset val="134"/>
      </rPr>
      <t>3</t>
    </r>
    <r>
      <rPr>
        <sz val="9"/>
        <rFont val="宋体"/>
        <charset val="134"/>
      </rPr>
      <t xml:space="preserve">
2、循环风量：≥800 m</t>
    </r>
    <r>
      <rPr>
        <vertAlign val="superscript"/>
        <sz val="9"/>
        <rFont val="宋体"/>
        <charset val="134"/>
      </rPr>
      <t>3</t>
    </r>
    <r>
      <rPr>
        <sz val="9"/>
        <rFont val="宋体"/>
        <charset val="134"/>
      </rPr>
      <t>/h
3、电源：AC220V±22V ,50Hz±1Hz
4、输入功率：≤32W
5、工作噪声：≤55db(A) （贯流风叶与合理的风道设计相结合）
6、类型：壁挂式
7、外形尺寸：≥93*16*36cm
8、消毒方式：等离子体+静电吸附
9、杀菌区电场强度8000V，积尘区电场强度4000V
10、等离子体电场电子密度（m-3）：5.29×10</t>
    </r>
    <r>
      <rPr>
        <vertAlign val="superscript"/>
        <sz val="9"/>
        <rFont val="宋体"/>
        <charset val="134"/>
      </rPr>
      <t>17</t>
    </r>
    <r>
      <rPr>
        <sz val="9"/>
        <rFont val="宋体"/>
        <charset val="134"/>
      </rPr>
      <t>～2.73×10</t>
    </r>
    <r>
      <rPr>
        <vertAlign val="superscript"/>
        <sz val="9"/>
        <rFont val="宋体"/>
        <charset val="134"/>
      </rPr>
      <t>18</t>
    </r>
    <r>
      <rPr>
        <sz val="9"/>
        <rFont val="宋体"/>
        <charset val="134"/>
      </rPr>
      <t>(提供检测报告)
11、消毒时空气中臭氧浓度：＜0.04mg/m3(提供检测报告)
12、等离子发生器寿命：≥25000小时
13、适用环境：人机共存，动态环境及静态环境
14、设备外观：冷轧板喷塑，富有质感，降低危害，使用更安全放心
15、产品证件：卫生安全评价报告
16、在设备开启的规定时间内，对20 m³密闭房间空气中的白色葡萄球菌的杀灭率为99.95%,对100 m³密闭房间空气中自然菌消亡率大于95.49%。(提供检测报告)
17、在设备开启的规定时间内，对100 m³密闭房间空气中的尘埃粒子浓度可达到十万级洁净度(提供检测报告)
18、配置清单
名称 数量
外壳 1套
亚克力面板 1块
高压模块(等离子电离、 静电吸附模块) 1套
高压电源 1只
直流电机 1只
贯流风叶 1只
初效过滤网 1块
主控板 1块
显示板 1块
变压电源 1块
电源线 1根
保险丝盒 2只
遥控器 1只
安装挂板 1块
电池 2只
保险丝 2只</t>
    </r>
  </si>
  <si>
    <t>紫外线灯架+灯管</t>
  </si>
  <si>
    <t>采用铝合金烤漆技术,持久不掉色,使用高功率灯管与专用电子镇流器匹配。安装时可直接用螺丝固定也可以用吊绳悬挂。
配置：灯管1，支架1，插座线/吊绳可选（含安装）</t>
  </si>
  <si>
    <t>打印机</t>
  </si>
  <si>
    <t xml:space="preserve">1、打印速度：20页/分钟
2、双面打印：非自动双面
3、类型：黑白
4、最大支持幅面：A4
</t>
  </si>
  <si>
    <t>条码打印机</t>
  </si>
  <si>
    <t xml:space="preserve">1、打印分辨率：203dpi
2、最小打印宽度：40
3、最大装纸宽度：110
4、最小装纸宽度：40
5、最大打印宽度：108
6、带纸仓：是
7、云打印：否
8、支持无线打印
</t>
  </si>
  <si>
    <t>针式打印机</t>
  </si>
  <si>
    <t xml:space="preserve">1、进纸方式：后进纸
2、打印头寿命：5亿次/针
3、复写能力：1+3
4、列宽：80列
5、针数24针
6、类型：滚筒式
7、支持连续进纸
</t>
  </si>
  <si>
    <t>医用全自动
电子血压仪</t>
  </si>
  <si>
    <t xml:space="preserve">1、测量原理 ：示波法
2、显示屏  ：LCD显示屏
3、测量位置 ： 左右臂均可 
4、适应臂周范围 ：17～42cm 
5、测量范围 ： 血压量程：0～299mmHg； 脉博数：40～180次/分
6、手臂伸入检测功能：手臂伸入臂筒时，感知测量开始，启动语音引导
7、测量精度：压力显示精度：±3mmHg（±0.4KPa）；脉搏测量精度：±2%或±2次/分（取最大者）
8、肘部位置传感器：电子肘部位置传感器，并有图标提示手臂放置位置是否正确
9、臂筒角度调节：自动上下浮动式臂筒
10、平均测量模式：可一键启动连续3次测量，并自动得出平均值。
11、二维码打印：测量结果可以二维码形式打印出来。
12、打印装置：热敏式打印机、多种打印模式可选并打印显示干扰波形图。
13、ID功能：可连接扫描枪或身份证读卡器
14、抗菌设计对应：外壳：抗菌树脂  袖带：抗菌布套
15、臂筒组件交换功能：臂筒可自主拆卸更换，并具备自检自校功能。
16、语音功能 ：10档音量调节，测量全程语音引导和测量结果播报。
17、配置清单：
1 主机和臂筒（袖带） 1台
2 臂套（出厂时已安装在臂筒上） 1个
3 搁手板 1个
4 电源适配器 1个
5 电源线 1根
6 打印纸（57×50mm） 1 卷
7 合格证 1张
8 使用说明书 1本
9 专用桌椅 1套
</t>
  </si>
  <si>
    <t>电子血压计</t>
  </si>
  <si>
    <t>示波测定法，袖口佩戴自检，90次记忆值</t>
  </si>
  <si>
    <t>24小时动态心电</t>
  </si>
  <si>
    <t xml:space="preserve">1.支持十二导心电数据采集，配有10根导联线同步12导联采集。
2.采集设备具有显示屏，支持心电波形实时预览
3.采样精度≥24位。
4.输入阻抗≥50MΩ。
5.耐极化电压：±600mV。
6.系统噪声：≤15μV。
7.共模抑制比：≥98dB。
8.频率响应：≥0.05Hz-100Hz。
9.能记录3DSensor（加速度传感器）数据以及用户事件。
10.数据采集功能：能够连续48小时不间断采集和存储心电数据。
11.支持P波反混淆快速区分P波形态差异心搏。
12.支持导联纠错功能。
13.具有全导联起搏检测功能。
14.提供PR间期趋势图功能；
15.支持起搏脉冲显示能力
16.支持房颤默认自动分析功能。
17.起搏器分析模块：用于起搏钉分析，快速定位异常起搏钉。
18.支持自定义心搏功能，分析过程中可对特殊心搏进行自定义名称以及单独统计；
19.投标人需承诺所投设备数据接口免费开放，设备应能接入医院心电网络管理系统，并可申请上级医院提供远程诊断支持，投标人无偿提供技术协助及硬件支持，满足采购人的数据采集要求，所需相关接入费用包含在本次项目报价中。
20、配置清单：3台主机、3条心电导联线、3套机套、3套腰带/挂带、3张SD卡、3条数据线。
</t>
  </si>
  <si>
    <t>24小时动态血压</t>
  </si>
  <si>
    <t xml:space="preserve">1. 测量方法 为线性放气示波法；
2. 血压测量范围：0~280 mmHg；
3. 血压读数分辨率：1mmHg；
4. 脉率读数分辨率：1bpm；
5. 传感器精度：±3mmHg；
6. 脉率测量范围：30~200BPM；
7. 脉率测量精度：±3bpm或±5%取最大值；
8. 最大压力充气限制300mmHg，断电自动安全打开阀门；
9. 充气系统阀门全开快速放气的情况下，压力由260mmHg降至15 mmHg 的时间不应超过10s；
10. 快速放气功能：测量过程中突然断电能快速放气；用户在测量中感到不适时,可通过按键方式快速放气；
11. 记录容量：≥1000条血压记录；
12. 数据采集功能：可在24小时内，按照设定的时间间隔进行测量，并记录测量结果，采集次数最多能达280余次；
13. 低电压提示：当电源电压不足时，监测仪有电量提示且有蜂鸣器鸣叫；
14. 用户状态采集功能：可利用加速度传感器采集用户当前的身体运动状态；
15. 数据管理功能：可进行数据查询、诊断、备份、还原、删除功能; 支持数据导出备份；支持数据导入，使用各种统计分析功能用于诊断分析；
16. 病人信息管理功能：可对病人信息查看、编辑、保存；
17. 提供血压脉搏波形图显示，辅助医生进行二次诊断；
18. 提供多种图标辅助分析工具，包括趋势图、关联图、直方图、饼图、K线图等；
19. 提供血压变异系数、夜间血压下降比、血压负荷、清晨血压等分析指标，显示在统计页上
20. 投标人需承诺所投设备数据接口免费开放，设备应能接入医院心电网络管理系统，并可申请上级医院提供远程诊断支持，投标人无偿提供技术协助及硬件支持，满足采购人的数据采集要求，所需相关接入费用包含在本次项目报价中
21、 配置清单：3台主机、3条袖带、3套机套、3套腰带/挂带、3条数据线。
</t>
  </si>
  <si>
    <t>温湿度仪</t>
  </si>
  <si>
    <t>不锈钢材质机身，台式壁挂两用,含校准报告</t>
  </si>
  <si>
    <t>抢救车</t>
  </si>
  <si>
    <t>1、主体材质采用钢塑件，台面为两侧平拉开，下部为双开门；
2、产品尺寸：≥690*500*990mm
3、标配：不锈钢直型把手1个，B型垃圾桶2个，伸缩输液杆1根，ABS48格药盘1个，塑料大药盘1个</t>
  </si>
  <si>
    <t>治疗车</t>
  </si>
  <si>
    <t>1、主体材质采用钢塑件
2、产品尺寸：≥690*500*990mm
3、标配：不锈钢直型把手1个，B型垃圾桶2个</t>
  </si>
  <si>
    <t>监护除颤仪</t>
  </si>
  <si>
    <t xml:space="preserve">1、体外除颤功能可适用于成人、小儿、新生儿（提供医疗器械注册证佐证)
2、标配工作模式：标配工作模式：手动除颤，同步复律，AED、体外无创起搏、智能自检
3、除颤电流波形：低能量双相波除颤技术；最大能量设计不超过300焦耳；
4、除颤能量调节方式：采用旋钮式快速调节并具有内部放电功能。
5、无论采用直流或无电池交流电情况下，开机时间≤1S，5秒内充电到最高能量；
6、显示屏：≥6.5寸彩色LCD显示，屏幕亮度≥1000cd/m2 ,可显示ECG，SpO2, EtCO2等4通道波形, 支持数字放大，波形冻结
7、除颤精度：负载阻抗175欧时，选择最大能量时的能量误差≦5%
8、1秒内完成开机、最高能量选择、智能自检等三个项目,以最快速度实施除颤
9、电容：高性能集合式电容，确保性能稳定；
10、标配ECG监测
10.1、支持3和6芯ECG导联监测，心率计数范围15~300bpm；
10.2、响应频率：0.05至150Hz
10.3、心率监测范围：15至300bpm，可监测停搏、室颤、室速、早搏、心动过速、心动过缓、二联律等心律失常。
11、设备状态检测功能
11.1、具有基本检查操作功能，带有醒目彩色自检指示灯,关机时不连接交流电情况下，也可通过红绿颜色灯指示设备状态是否正常
11.2、具备开机自检、每日自检功能，自检结果自动保存并可快捷打印各项自检内容报告。
12、标配血氧饱和度监测：血氧探头采用平行夹设计，血氧饱和度探头防水等级≥IPX7，可水洗消毒。
13、标配主流法呼吸末二氧化碳，既能用于插管病人，又能用于非插管病人，传感器预热时间不超过10秒，可从生理指标反馈CPR质量, IPX7防水等级
14、标配AED功能要求：可用于成人及7岁以下患者，具有边按压边分析的持续室颤识别功能，可最小化减少CPR中断次数及时间
15、支持体内除颤功能：支持新生儿至成人患者≥5种尺寸体内除颤电极板，除颤电极手柄带放电开关
16、标配体外无创起搏功能：固定和按需模式，脉冲宽度：40ms +/-10%，起搏频率：30至180ppm，起搏电流：0，8到200mA
17、除颤手柄标配儿童、成人电极板各一付；
18、除颤手柄具备病人阻抗指示功能，至少三档颜色区别判断病人的阻抗级别；
19、数据存储：可存储≥160小时心电图连续波形，可存储周围环境音
20、可通过SD卡和蓝牙功能转移除颤器内部数据；
21、内置电池在满电情况下，支持270J放电次数≥100次，并支持至少3小时连续监护；
22、仪器内置屏幕智能操作指南指导，主机带有电极板垂直放置卡槽，具有报警指示灯。
23、工作环境温度范围：-5至40摄氏度；
24、内置热敏打印机，纸张规格选用通用型50mm卷纸
25、振动冲击及跌落认证：通过MIL-STD-810F 514.5 Category 4 及MIL-STD-810F 514.5 Category 9 ，可用于救护车及急救直升机，可承受1米跌落
配置清单：
序号 名称 数量
1 除颤器主机 1台
2  电极导联线 1根
3 连接线 1根
4 可充电电池 1块
5 热敏记录纸 1本
6 电源线 1根
</t>
  </si>
  <si>
    <t>AED</t>
  </si>
  <si>
    <t xml:space="preserve">用途描述：用于治疗发生室内性纤维颤动、无脉性心动过速、室扑等心律失常疾病
1、物理规格
1.1 整机重量≤2.3kg（含电极片和电池）
1.2 AED设备主机（不含便携包）具有可活动的便携提手，便携把手的材质要求柔软耐挤压，方便携带使用和放置
1.3 抗冲击/跌落性能：具备优异的抗冲击/跌落性能，符合国内外相关标准要求，机器六个面均可承受1.2m以上跌落冲击。
1.4设备具有盒盖保护设计，备用时除颤电极片和除颤按键均置于盒盖内，紧急使用时防止遗漏配件。
1.5简易性、安全性：不设置单独电源开关，打开盖子电源自动接通进入施救状态，提高施救效率，也可以有效防止除颤时误关闭电源耽误抢救
1.6简易性、安全性：设备面板界面所有按键不超过2个，减少施救时干扰，防止误操作，提高施救效率和成功率
1.7支持CPR深度检测功能和CPR倒计时功能
1.8支持≥30分钟三轴扛振动和至少15G的峰值冲击
1.9 工作温度：常规工作温度范围-5ºC ~50ºC;工作湿度：至少满足5%-95%非冷凝。
1.10 防尘防水等级：不少于IP65
1.11 振动：MIL-STD-810G 514.6 振动第 4 类 ( 稳固货物 )，MIL-STD-810G 514.6 振动第 9 类 ( 直升机 )
2、除颤性能
2.1采用低能量双相波技术降低心脏除颤后的心肌损伤（系统支持的最大输出能量≤200J）成人和儿童除颤能量都由AED设备自动调节并实现逐级递增，低能量除颤技术的除颤能量要求仅适用于机器出厂设置，不采纳通过手动调低预置能量的方式。
2.2全年龄段适用：支持成人及儿童两种除颤模式，儿童模式用于0岁-7岁，成人模式用于8岁以上患者（提供医疗器械注册证，医疗器械注册证上需明确注明）。
2.3输出能量精度：在设备支持的全部阻抗范围下，最大除颤能量输出精准度误差不超过±10%。
2.4成人模式下首次输出能量不超过150J，第二次输出能量可自动升级，系统最大输出能量不超过200J。
2.5儿童模式下首次输出能量不超过50J，第二次输出能量可自动升级，系统最大输出能量不超过70J。
2.6开机后，从开始心律分析到首次电击准备完成的时间≤8秒。
2.7 分析时间：≤5秒
2.8开机后直接进入施救状态，操作步骤不超过3步，防止误操作，提高施救效率。
2.9成人和儿童模式可一键切换，开机有相应模式的语音提醒
2.10具有儿童模式指示灯，切换儿童模式时亮灯提醒
2.11切换成人/儿童模式的功能键处须有显著的年龄标识和图标明确提示，切换时须有明确的语音提醒，杜绝误操作。
2.12内部具有自动放电功能，保证患者和医护人员安全
3、电源
3.1电击次数：满电状态下，支持默认能量放电≧170次最大能量放电，ECG监护时间≧6.5小时监护
3.2首次电量低提示后还能进行≥9次除颤放电
3.3电池不用工具即可快速拆卸更换，便于应对紧急情况。
4、电极片
4.1提供与机器配套的电极片，用不同颜色区分并有明显的指示粘贴部位标记。
4.2可与同品牌手动医用除颤监护仪对接，便于院前急救转移，提高抢救效率。
4.3具有电极片安放位置指示，可通过指示灯闪烁或位置图形标记提示电极片黏贴位置
4.5电极片电缆线长度≧1.5米
4.6备用状态时电极片须与机器保持连接状态，简化操作步骤，节省抢救时间
5、设备自检与状态指示
5.1自检功能要求：每日待机自检并向用户发送自检结果 
5.2每天待机自检内容：软件，电池，除颤电极片(连接状态，使用期限)，内部电子元件，电击按钮
5.3具有自检结果显示功能：根据自检结果，通过不同颜色灯区分显示设备状态
5.4具有电极片连接状态每日自检功能，待机时电极片连接状态异常会有报警提示
5.5具有电极片使用有效期每日自检功能，待机时检测到电极片过期会有报警提示
5.6满能量充电周期至少每月自检一次
5.7自检异常报警：每日自检发现异常时发出报警音提示，持续报警间隔时间不超过10秒
6、故障提示功能：
6.1设备故障位置诊断：具有设备故障位置显示功能，包括电池、电极片、内部元件、维修指示等
6.2故障指示：发生故障时，须有专门的设备故障诊断面板，并设有不少于三个指示灯，包括电极片检查专用指示灯、维修指示灯、电池状态专用指示灯。可以清晰的分别显示电池状态和电极贴异常状态，便于随时掌握设备状态，保证有效待用；
7、数据存储和传输
7.1主机可存储自检数据、患者ECG、事件日志数据、急救数据（具有急救时间、心律分析次数、放电次数、放电能量、患者阻抗等要素）
7.2设备可存储至少6年时间的每日自检数据。
7.3内部存储：至少可保存总时间90分钟的救助数据(带注释的ECG)
7.4可通过蓝牙（Bluetooth）进行数据传输
7.5抢救数据：至少包含ECG、急救时间、分析次数、放电次数。
7.6配置清单：主机 1台，操作说明书1本，AED电池1块，电极片1副 ，便携背包1，数据卡1。
</t>
  </si>
  <si>
    <t>心电图机</t>
  </si>
  <si>
    <t xml:space="preserve">1. 数字式心电图机，支持12导心电图同步采f集+心向量同步采集；
2. 心电图机一体化平板，设计主机全触控操作，显示屏幕≥10.1英寸；
3. 心电图主机支持内置4G功能，不接受外置模块，支持2.4GHz/5GHz双频段无线Wi-Fi；
4. 输入阻抗：≥100MΩ；
5. 内部噪声：≤10μVP-P；
6. 定标电压：1mV±1%；
7. 共模抑制比：＞125dB（默认交流滤波关闭）；
8. 耐极化电压：±600mV；
9. 频响范围：0.01-350Hz全频滤波；
10. 时间常数：≥5s；
11. 内置热敏打印机，支持报告自动打印；
12. 支持智能胸导联减半打印功能；
13. 支持NFC识别功能，支持GPS定位功能；
14. QTc参数测量：内置6种以上测量算法，QTc计算方法可通过系统设置调阅并设置；
15. 心电图机支持批量下载预约记录功能，并支持待检查列表显示，列表应包含检查姓名、性别、年龄等信息。
16. 具备全导联起搏检测，准确识别起搏信号；
17. 心电图机支持导联脱落、伪差、左右手接反、无法识别、心律失常波形的自动检测和提示功能，支持消息实时提醒功能，如危急报告提醒、诊断退回提醒、导联纠错提醒、诊断完成提醒，对于危急值检查数据，支持优先诊断功能，以提醒诊断中心优先诊断；
18. 内置可充电锂离子电池，电池容量不低于5000mAh，持续工作时间≥8小时；
19. 支持在采集端将心电图原始数据生成二维码，并通过手机端微信分享形式将心电图原始波形从内网传输至外网，物理隔离保障网络安全，可应对因网络异常、系统异常导致心电图无法上传至心电诊断中心等情况；
20. 投标人需承诺所投设备数据接口免费开放，设备应能接入医院心电网络管理系统，并可申请上级医院提供远程诊断支持，投标人无偿提供技术协助及硬件支持，满足采购人的数据采集要求，所需相关接入费用包含在本次项目报价中。
21、配置清单
序号 设备名称 数量
1 数字式心电图主机 1台
2 导联线 1套
3 电源 1套
4 胸电极 1套
5 便携箱 1个
6 四肢电极 1套
</t>
  </si>
  <si>
    <t>吸引器</t>
  </si>
  <si>
    <t xml:space="preserve">1.电源电压：：～220V±22V，频率：50Hz±1Hz
2.输入功率：180VA
3.吸引泵：活塞泵
4.最大负压值：90kPa(-30kPa，+10kPa)
5.负压调节范围：20kPa至最大负压值
6.噪声：≤65dB(A)
7.自由空气流量：≥20L/min
8.贮液瓶容量：2500mL/只，2只一组
</t>
  </si>
  <si>
    <t>常规手术器械（套）</t>
  </si>
  <si>
    <t xml:space="preserve">1，304不锈钢材质
2，配置：1.持针器(16cm)*1
       2.止血钳直/弯(16cm)*1
       3.手术剪直/弯(16cm)*1
       4.手术刀柄3/4#*1
       5.手术刀片11/23#*1
       6.辅料镊(16cm)*1
       7.组织镊(16cm)*1
       8.普通缝合线中号*1
       9.手术缝合针中号(1包/10支)
      10.便携手术器械包(小号)*1
</t>
  </si>
  <si>
    <t>供氧设备</t>
  </si>
  <si>
    <t>1、容积：30L，工作压力：15兆帕，测试压力：22.5兆帕
2、配置：氧气瓶*1，流量阀*1，固定装置*1</t>
  </si>
  <si>
    <t>呼吸机</t>
  </si>
  <si>
    <t xml:space="preserve">一、适用范围
1. 适用于院内、院外急危重症患者转运过程中进行通气辅助及呼吸支持，符合YY0600.3转运呼吸机标准；同时适用于呼吸衰竭患者的床边长期治疗，符合GB9706.28治疗呼吸机标准；在国家医疗器械产品注册证临床适用范围中明确注明。
二、技术参数
1. 电动电控型呼吸机，显示屏：≧10.4英寸彩色液晶触摸屏；    
2. 呼吸模式：包括有创通气和无创通气，IPPV、V-A/C、V-SIMV、PCV、P-A/C、P-SIMV、PRVC、 CPAP/PSV
3. 适用于小儿和成人患者通气；
4. 具有CPR模式：具有15:2,30:2，连续按压三种模式，且有直观图形化显示功能
5. 吸气时间：0.2～10s
6. 潮气量：10～2000ml
7. 呼气末正压：0～40cmH2O
8. 氧浓度：21%～100%
9. 吸气压力：5-90cmH2O，压力支持值0-90cmH2O
10.触发方式：流量触发 、压力触发
10.1. 流量触发  0.2～20L/min
10.2. 压力触发 -20cmH2O～-0.5cmH2O
11. 呼气触发灵敏度：5%～85%
12. 窒息时间：5～60 s
13. 压力上升时间：60ms～2000ms
14. 压力上限：10～100cmH2O
15. 吸气暂停：0%～60%
16. 最大峰流速：≥200L/min
17.主机重量：≤7kg
三、监测功能： 
1. 同屏可显示≥3道以上波形；可同屏显示≥2个以上呼吸环
2. 监测界面：具有波形界面、呼吸环界面、趋势图界面，全参数监测界面，大字体界面等五种监测界面，且可根据用户需要任意切换；
3. 监测参数：峰压、平均压、平台压、PEEP、吸气潮气量、呼气潮气量、自主呼出潮气量、潮气量/体重、吸气分钟通气量、呼气分钟通气量、自主分钟通气量、分钟漏气量、总呼吸频率、机控呼吸频率、自主呼吸频率、I/E比、氧浓度、氧耗量等
4. 呼吸力学监测：P0.1、NIF、静态顺应性、动态顺应性、吸气阻力、呼气阻力、RSBI、时间常数RC、内源性PEEP、呼吸功等
5. 动态肺监测：以直观的肺叶图形表达方式显示，实时监测患者的呼吸阻力、顺应性、自主呼吸状态和吸呼时相等
四、其他功能和性能
1. 具有气管插管补偿和管路顺应性补偿
2. 手动呼吸、吸气保持、呼气保持
3. 具有智能化的吸痰功能
4. 具有同步雾化功能
5. 数据管理：具有标准以太网网络接口RJ45、USB、RS-232、VGA
6. 自检功能，检查系统管道阻力、泄漏量和顺应性、测试流量传感器
7. 防水防尘等级：能在恶劣环境下使用，IP44等级或以上
8. 可连接高压氧，及低压氧使用，具有标准国际接口
9.具有声光三级报警，报警参数全面，保证呼吸通气安全；
10.交流电：AC 100-240V
11. 内置可充电锂电池，在标准工作状态下，新的满电电池工作时间≥6小时，新的满电电池工作时间≥6小时
五.配置清单：
序号 物料名称 装箱单位 数量
1 呼吸机 台 1
2 成人近端流量传感器 个 1
3 流量传感器接头 个 1
4 低压氧接头 个 1
5 面罩头带 个 1
6 中央气源管路 根 1
7 AC电源线 根 1
8 锂电池 块 1
9 夹板模拟肺 个 1
10 氧电池 个 1
</t>
  </si>
  <si>
    <t>自动心肺复苏仪</t>
  </si>
  <si>
    <t xml:space="preserve">一、 适合范围：120；急诊；ICU；导管室
二、 用途：通过使用高质量心肺复苏设备代替人工心肺复苏
三、 功能和技术参数：
3.1 设备使用患者范围：最大体重可到达135千克以上，并提供佐证
3.2 设备具有适航证，能适应直升机等飞行器转运，并提供相应证书证明
3.3 设备能自动测量病人胸廓参数并自动开始胸腔按压，设备胸廓按压应能够以适应不同病人胸廓尺寸的深度进行，按压深度能达到胸廓的20%，并提供相应佐证 
3.4 设备应进行全胸廓按压方式，而不是一点按压（避免活塞式单点按压），并提供相应佐证
3.5 能在运输途中不间断进行按压，在达到45度角的病人搬运中也能正常按压
3.6 设备应为高度集成，容易携带，低重心设计， 满足负压隔离舱和患者复杂环境转运需求。 
3.7 设备供电方式应为使用高容量可充电电池供电，设备工作方式应为电动电控，并提供相应佐证
3.8 设备应应具备透光性，兼容导管室在X光透光环境下使用，实现急救手术心肺复苏设备不更换；无中断，救治一体化目标(提供相应X光下的临床照片佐证)
3.9 设备能按新的AHA指南以30:2的按压通气比操作，也可以按用户需要设置为连续不停顿按压
3.10 设备有带背光的LCD显示屏，显示当前运行状态
3.11 设备带声音提示和警报，告知医生进行通气操作
3.12 设备具有压力传感器安全设置,出现压力过大时设备应有合理的硬件上的自动保护机制，比如绑带断开等措施用以保护病人，防止按压压力过大
3.13 设备满足AHA2020年急救指南不要停顿按压的要求,可以与除颤器进行联动, 设备应有除颤器接口，可与指定的兼容除颤器和电极连接。通过除颤器接口连接除颤器和电极后可以进行除颤（提供相应检测报告证明）
3.14 设备能快速简单的连接，并能用简单的3步操作完成安装并开始运作
3.15 设备的按压数据可以通过红外端口导出至电脑进行病例备份,并且通过专用软件可以对病例进行分析.
3.16主机整体防护等级大于等于IP25
3.17 按压的作用周期: 固定50 ± 5% 按压舒张比
3.18 设备工作环境:
3.18.1 单电池容量: 大于等于30分钟
3.18.2 电池充电时间：≤4.15 小时
3.18.3 主机工作温度0º 至 +40 ºC。相对湿度5% 至 95%，无冷凝。
3.18.4 存放温度：-20º 至 +65 ºC。
3.22 主要配置：
3.22.1 全自动心肺复苏机主机             1台
3.22.2 电池充电器（电池维护及电池充电） 1套
3.22.3 电池                             2节
3.22.4 绑带                             3根
</t>
  </si>
  <si>
    <t>自动洗胃机</t>
  </si>
  <si>
    <t xml:space="preserve">1、采用先进的压力反馈控制系统，无需人工调节即可实现循环洗胃，流量：≥2L/min（口腔插管档）；≥1L/min（鼻腔插管档）
2、自控液量：冲液量：（250ml~350ml）/次；吸液量：（350ml~450ml） /次
3、电源：～220V 50Hz ，输入功率：110VA
4、噪音：≤65dB（A）
5、正、负压力设定范围：47kPa~67kPa
</t>
  </si>
  <si>
    <t>气管插管设备</t>
  </si>
  <si>
    <t xml:space="preserve">1、光纤喉镜的手柄采用网纹设计，防止操作者有汗或水导致滑落。
2、喉镜采用冷光源设计，灯泡光源在手柄上，通过光纤传递光亮，使用疝气灯泡，使光源更亮，麻醉师和医生看的清楚。
3、可更换光纤导管设计，经济、环保，高品质的不锈钢（表面亚光处理），防止光纤反射，可用134℃高压进行4000次以上消毒。
4、强大的光纤线束，不小于5500束极光米以上线束，光纤导管为直径≥4mm，光纤传导测量距离为≥35mm。 </t>
  </si>
  <si>
    <t>立式照明灯</t>
  </si>
  <si>
    <t>1转动立式LED 灯,1000-1600MM之间作高低调节;
2灯头能通过球形关节作前后90度及左右90度正斜调节;脚踏开关安装在底座上,使用方便;适用于医院科室及手术室做辅助照明。
3照度:≥12000LX(相距1米)</t>
  </si>
  <si>
    <t>轮椅</t>
  </si>
  <si>
    <t xml:space="preserve">1、最大载重：91-100kg
2、座宽（cm）：≥44
3、座高（cm）：≥47
4、折叠后长*宽*高（cm）：≤74.5*36*69.5
5、产品净重（kg）：≤14
6、轮胎类型：免充气胎
7、类别：手动轮椅
8、材质：铝合金
9、特点：手动折叠
10、功能：脚踏高度可调节，脚踏可开合，扶手可开合
</t>
  </si>
  <si>
    <t>DR+胃肠机</t>
  </si>
  <si>
    <r>
      <rPr>
        <sz val="9"/>
        <rFont val="宋体"/>
        <charset val="134"/>
      </rPr>
      <t xml:space="preserve">1 总体要求
1.1 所招设备为透视摄影X射线机,用于完成全身各部位、各体位、各角度的拍片检查。
1.2 功能要求：所招设备是用于头颅、脊柱、四肢、胸部、腹部等全身站立位和卧位拍摄的天轨悬吊臂结构，悬吊机架可实现自动运动，可电动切换机架的立位拍摄及卧位拍摄，并可实现一键自动摆位功能。
1.3 为保证整机兼容及售后保障，投标产品配备的高压发生器、平板探测器为同一制造商（需提供有检验资质的第三方有效证明资料）
2 主要技术规格和要求　
2.1 高压发生器
2.1.1 高压发生器功率≥80kW,逆变频率≥500kHz（需提供有检验资质的第三方有效证明资料）
2.1.2 管电压可调范围：40～150kV
2.1.3 曝光时间范围：最小曝光时间≤1ms，最大曝光时间≥10s
2.1.4 最大输出电流≥1000mA
2.1.5 最大电流时间积≥1000mAs
2.1.6 透视管电压≥40~125KV（需提供有检验资质的第三方有效证明资料）
2.1.7 最大透视管电流≥40mA（需提供有检验资质的第三方有效证明资料）
2.2 X线球管
2.2.1 球管最大功率≥100kW
2.2.2 球管焦点≤0.6/1.2mm
2.2.3 阳极热容量≥400kHU（需提供有检验资质的第三方有效证明资料）
2.2.4 阳极旋转速度≥9700rpm
2.2.5 球管侧面，床侧面配置紧急急停按钮，确保设备操作安全(提供设备照片证明）
2.2.6 球管采用全包式外壳设计，非半包式设计（提供设备照片证明）
2.3 球管悬吊支架
2.3.1 井字轨悬吊结构（需提供有检验资质的第三方有效证明资料）
2.3.2 吊架运动模式：电动+手动（双模式）
2.3.3 球管架垂直运动距离≥150cm
2.3.4 球管架沿纵轴运动距离≥320cm
2.3.5 球管架沿横轴运动距离≥200cm
2.3.6 球管套可沿垂直轴旋转范围≥±90°
2.3.7 球管套可沿水平轴旋转范围≥±120°
2.3.8 具备临床常用自动摆位功能≥11种（需提供相关证明文件证明）
2.3.9 机头辅助摆位把手采用单把手设计，拒绝多个把手设计，需提供投标设备机头及把手照片证明
2.4 无线动态平板探测器
2.4.1 动态平板探测器数量≥2块（提供注册证附页证明）
2.4.2 探测器尺寸≥410mm×410mm
2.4.3 探测器有效接收尺寸：430mm*430mm
2.4.3 像素尺寸≤139um
2.4.4 采集灰阶度≥16bits
2.4.5 空间分辨率≥3.6lp/mm
2.4.6 采集距阵≥3000×3000
2.4.7 数据传输：无线传输
2.4.8 成像时间≤2s（需提供有检验资质的第三方有效证明资料）
2.4.9 透视最大采集速率≥30帧/s（需提供有检验资质的第三方有效证明资料）
2.4.10 DQE≥70%
2.5 胸片架
2.5.1 胸片架垂直运动范围≥150cm
2.5.2 探测器中心距地面高度≤370mm
2.5.3 平板探测器可绕水平轴旋转范围≥110°
2.5.4 支持平板在线充电
2.5.5 X射线管组件与探测器可自动跟随
2.5.6 儿科摄影，实体滤线栅不用工具即可移除
2.5.7 可插拔滤线栅密度≥60L/cm，焦距≥100cm，栅比≥10:1
2.6 近台操控系统
2.6.1 具备近台操控彩色触摸屏
2.6.2 屏幕尺寸≥11英寸，指可触控操作区域非整个屏幕大小（需提供有检验资质的第三方有效证明资料）
2.6.3 屏幕显示可依据重力方向自动调整显示的方向
2.6.4 可显示患者的详细登记信息
2.6.5 可调整曝光参数（kV，mA，mAs等）
2.6.6 可调整部位选择
2.6.7 显示摆位图示化引导提示
2.6.8 具备患者体型选择
2.6.9 束光器视野快速切换≥9种（需提供有检验资质的第三方有效证明资料）
2.6.10 可以显示SID数值
2.6.11 可通过触控系统一键摆位
2.6.12 具备摄影后图像显示功能（需提供有检验资质的第三方有效证明资料）
2.7 摄影床
2.7.1 配备固定式升降摄影床，非移动式
2.7.2 四向浮动床面板，浮动床面移动范围：纵向≥900mm 、横向≥260mm
2.7.3 滤线器纵向范围≥540mm（提供检验报告证明）
2.7.4 床面最大承重≥250kg（提供有检验资质的第三方有效证明材料）
2.7.5 床面板解锁方式：脚踏方式电磁解锁，非内踢式
2.7.6 支持平板在线充电
2.7.7 X射线管组件与探测器可自动跟随
2.7.8 床面升降行程≥400mm,（需提供有检验资质的第三方有效证明资料）
2.7.9 儿科摄影，实体滤线栅不用工具即可移除
2.7.10 可插拔滤线栅密度≥60L/cm，焦距≥100cm，栅比≥10:1
2.8 图像采集工作站
2.8.1 windows 10及以上操作系统
2.8.2 操作界面语言采用中文设计
2.8.3 具有图像放大功能
2.8.4 具有曝光参数记录和显示功能
2.8.5 具有边缘增强功能
2.8.6 具有窗宽窗位调节功能
2.8.7 具有图象翻转及旋转功能
2.8.8 具有图像正负像翻转功能
2.8.9 具有图像标注功能
2.8.10 具有DICOM图像导出存储功能
2.8.11 具有病人登记，信息管理功能
2.8.12 具有故障代码发送，高压发生器操作过程记录功能
2.8.13 支持DICOM3，WORKLIST，MPPS
2.8.14 具有统计功能，可统计曝光数量，拍摄部位，拍摄量等
2.8.15 提供规范的接口文件，并配合进行门诊系统的集成
2.8.16 具有辐射剂量的记录和显示功能（需提供有检验资质的第三方有效证明资料）
2.8.17 具有智能售后远程服务系统，能实时观测产品的详细使用状态，能自动反馈故障或错误给厂家（需提供有检验资质的第三方有效证明资料）
2.8.18 支持远程升级、远程故障诊断和故障处理、远程桌面协助（需提供有检验资质的第三方有效证明资料）
2.8.19 具备职业病（尘肺）检查功能
2.8.20 无线遥控器，可实现一键摆位，机架控制及束光器视野调节等功能
2.8.21 考虑到未来可能会有图像融合技术的需要，投标产品制造商需具备大型影像设备（MR、CT）研发制造能力（需提供证明文件）
2.9限束器
2.9.1保证限束器更稳定使用，采用按键或旋钮设计，不接受具有内置屏幕设计，需提供投标设备的限束器操作端照片证明。
3.配置清单：
序号 配置 数量
1 X射线发生装置 
1.1 高频高压发生装置 1
 </t>
    </r>
    <r>
      <rPr>
        <sz val="9"/>
        <rFont val="Wingdings 2"/>
        <charset val="134"/>
      </rPr>
      <t></t>
    </r>
    <r>
      <rPr>
        <sz val="9"/>
        <rFont val="宋体"/>
        <charset val="134"/>
      </rPr>
      <t xml:space="preserve">标称电功率：80kW 
1.2 医用诊断X射线管组件 1
 </t>
    </r>
    <r>
      <rPr>
        <sz val="9"/>
        <rFont val="Wingdings 2"/>
        <charset val="134"/>
      </rPr>
      <t></t>
    </r>
    <r>
      <rPr>
        <sz val="9"/>
        <rFont val="宋体"/>
        <charset val="134"/>
      </rPr>
      <t xml:space="preserve">阳极热容量：400kHU 
 </t>
    </r>
    <r>
      <rPr>
        <sz val="9"/>
        <rFont val="Wingdings 2"/>
        <charset val="134"/>
      </rPr>
      <t></t>
    </r>
    <r>
      <rPr>
        <sz val="9"/>
        <rFont val="宋体"/>
        <charset val="134"/>
      </rPr>
      <t xml:space="preserve">球管类型：旋转阳极 
1.3 限束器 1
 </t>
    </r>
    <r>
      <rPr>
        <sz val="9"/>
        <rFont val="Wingdings 2"/>
        <charset val="134"/>
      </rPr>
      <t></t>
    </r>
    <r>
      <rPr>
        <sz val="9"/>
        <rFont val="宋体"/>
        <charset val="134"/>
      </rPr>
      <t xml:space="preserve">操纵方式：手、电动  
2 附属设备 
2.1 DR摄影装置（不含摄影床） 1
 </t>
    </r>
    <r>
      <rPr>
        <sz val="9"/>
        <rFont val="Wingdings 2"/>
        <charset val="134"/>
      </rPr>
      <t></t>
    </r>
    <r>
      <rPr>
        <sz val="9"/>
        <rFont val="宋体"/>
        <charset val="134"/>
      </rPr>
      <t xml:space="preserve">机械结构类型：井字轨悬吊+ Bucky 固定立柱 
 </t>
    </r>
    <r>
      <rPr>
        <sz val="9"/>
        <rFont val="Wingdings 2"/>
        <charset val="134"/>
      </rPr>
      <t></t>
    </r>
    <r>
      <rPr>
        <sz val="9"/>
        <rFont val="宋体"/>
        <charset val="134"/>
      </rPr>
      <t xml:space="preserve">X管球的支撑架结构：井字轨悬吊式 
 </t>
    </r>
    <r>
      <rPr>
        <sz val="9"/>
        <rFont val="Wingdings 2"/>
        <charset val="134"/>
      </rPr>
      <t></t>
    </r>
    <r>
      <rPr>
        <sz val="9"/>
        <rFont val="宋体"/>
        <charset val="134"/>
      </rPr>
      <t xml:space="preserve">触摸式彩色液晶屏 
2.2 摄影床 1
 </t>
    </r>
    <r>
      <rPr>
        <sz val="9"/>
        <rFont val="Wingdings 2"/>
        <charset val="134"/>
      </rPr>
      <t></t>
    </r>
    <r>
      <rPr>
        <sz val="9"/>
        <rFont val="宋体"/>
        <charset val="134"/>
      </rPr>
      <t xml:space="preserve">摄影床类型：固定式升降式 
 </t>
    </r>
    <r>
      <rPr>
        <sz val="9"/>
        <rFont val="Wingdings 2"/>
        <charset val="134"/>
      </rPr>
      <t></t>
    </r>
    <r>
      <rPr>
        <sz val="9"/>
        <rFont val="宋体"/>
        <charset val="134"/>
      </rPr>
      <t xml:space="preserve">床面承重：250kg 
3 成像系统 
3.1 平板探测器 2
 </t>
    </r>
    <r>
      <rPr>
        <sz val="9"/>
        <rFont val="Wingdings 2"/>
        <charset val="134"/>
      </rPr>
      <t></t>
    </r>
    <r>
      <rPr>
        <sz val="9"/>
        <rFont val="宋体"/>
        <charset val="134"/>
      </rPr>
      <t xml:space="preserve">有效接收尺寸：430mm×430mm 
 </t>
    </r>
    <r>
      <rPr>
        <sz val="9"/>
        <rFont val="Wingdings 2"/>
        <charset val="134"/>
      </rPr>
      <t></t>
    </r>
    <r>
      <rPr>
        <sz val="9"/>
        <rFont val="宋体"/>
        <charset val="134"/>
      </rPr>
      <t xml:space="preserve">像素大小：139μm 
 </t>
    </r>
    <r>
      <rPr>
        <sz val="9"/>
        <rFont val="Wingdings 2"/>
        <charset val="134"/>
      </rPr>
      <t></t>
    </r>
    <r>
      <rPr>
        <sz val="9"/>
        <rFont val="宋体"/>
        <charset val="134"/>
      </rPr>
      <t xml:space="preserve">数据传输：无线传输 
3.2 图像采集系统 1
 </t>
    </r>
    <r>
      <rPr>
        <sz val="9"/>
        <rFont val="Wingdings 2"/>
        <charset val="134"/>
      </rPr>
      <t></t>
    </r>
    <r>
      <rPr>
        <sz val="9"/>
        <rFont val="宋体"/>
        <charset val="134"/>
      </rPr>
      <t xml:space="preserve">工作站主机和显示器 
 </t>
    </r>
    <r>
      <rPr>
        <sz val="9"/>
        <rFont val="Wingdings 2"/>
        <charset val="134"/>
      </rPr>
      <t></t>
    </r>
    <r>
      <rPr>
        <sz val="9"/>
        <rFont val="宋体"/>
        <charset val="134"/>
      </rPr>
      <t xml:space="preserve">键盘，鼠标 
 </t>
    </r>
    <r>
      <rPr>
        <sz val="9"/>
        <rFont val="Wingdings 2"/>
        <charset val="134"/>
      </rPr>
      <t></t>
    </r>
    <r>
      <rPr>
        <sz val="9"/>
        <rFont val="宋体"/>
        <charset val="134"/>
      </rPr>
      <t xml:space="preserve">中文操作界面 
4 附件 
4.1 无线遥控器 1
4.2 电离室 2
4.3 双向对讲系统 1
</t>
    </r>
  </si>
  <si>
    <t>个人剂量监测仪</t>
  </si>
  <si>
    <t>1， 五个独立的测量通道,
2， 内置y、β灵敏的GM计数器可在10秒内测量本底辐射强度
3，在测量β辐射时自动减去γ背景辐测量结果平均值，可手动或自动中断可以执行预设的测量相对误差自动调整测量时间和量程转换
4， 声响寻源功能指示测量到的每个辐射事件，并可以关闭。超过设定的报警阈值时会发出报警,
5， 报警方式有声响、振动、或声音加振动，
6， 带背光的大尺寸数字LCD显示器同时显示测量单位、报警阈值和时钟十段模拟标尺指示辐射强度四级电池电量指示
7，可以存储1200组数据
8，可通过蓝牙连接计算机</t>
  </si>
  <si>
    <t>全自动尿沉渣分析仪</t>
  </si>
  <si>
    <t xml:space="preserve">一、干化学分析模块参数
1. 单模块测速：≥450个/小时
2. 检测系统：CIS图像传感器检测系统，检测波长数量≥5个
3. 测试原理：干化学多波长反射光比色法 
4. 测试项目：≥14项，并提供微量白蛋白和肌酐的比值参数（ACR比值）和尿蛋白与尿肌酐比值（PCR比值）
5、测定项目：维生素C、白细胞、隐血、尿胆原、尿糖、酮体、胆红素、PH、尿蛋白、亚硝酸盐、肌肝、微量白蛋白、微量白蛋白/肌肝、尿样颜色
6、尿样需求量：≤1mL
7、显示屏： ≥10.4英寸触摸式彩色液晶显示屏
8、图像显示功能：分析仪具有捕捉、显示并存储在加入样本后的尿试纸条图像的功能，用于结果审核与查阅等方面
9、检测区域温控功能：仪器会自动感应检测区域的温度值，计算出与设计值的差异，自动机型温度校正
10、样本量检测功能：采用液面感应技术，当样本量不足以检测时，分析仪有报警提示
11、数据存储量：≥200万个样本数据，10万个样本图片
12、试纸仓容量：≥500条试纸
13、具有原厂生产配套的中、低阳性质控
14、支持样本架扩展功能：支持最大20个待测试管架，360°旋转样本进行条码读取
15、消耗品状态实时监控功能：分析仪能对清洗液、废液的状态进行实时监控
16、尿液比重计功能：线性范围 1.000～1.055 内，偏倚范围不超过±0.002
17、加强清洗功能：分析仪能对浊度计中检测出的高浑浊度样品，自动加强清洗
18、混匀功能：分析仪具有混匀功能，可对样本进行混匀操作
19、废试纸条实时监控功能：如费试纸条已满，会自动报警提示
20、重复性：分析仪反射率测试结果的变异系数≤0.9%
21、稳定性：分析仪开机8h内，反射率测试结果的变异系数≤0.9%
二、尿液有形成分分析模块参数
1. 工作原理：采用平面流式细胞技术及数字成像自动识别原理
2. 单模块测速：≥120个/小时
3. 检测项目：可检测尿液中多种有形成分，自动识别项目≥30项
4. 最小吸样量：≤1.2ml
5. 显示屏：≥10.4英寸触摸显示屏
6. 分析仪采用光学感应装置，能自动识别试管架号与试管位号
7. 红细胞位相检测功能：可通过红细胞形态的鉴定发出红细胞位相报告，可提供3个报告参数一个直方图
8. 分析报告：仪器可存储、显示有形成份的真实图像，并在分析报告上显示
9. 检测项目单位选择：可选择个数每微升（/μl）或个数每视野（/HFP/LFP）
10. 存储及查询功能：≥20万个结果，可在需要时查询，断电后存储数据不丢失
11. 识别率：红细胞≥95%，白细胞≥90%，管型≥85%
12. 携带污染率：≤0.05%
13. 具有同品牌的校准物，并能提供五种浓度水平的质控液
14、分析仪能对检测结果智能审核，自动提示阳性样本
15、可提供标本检测时的原始视频，可暂停、慢速播放及按帧查看
16、联机功能：分析仪可与尿液分析仪联机，并自动匹配测试结果
17、分析仪对部分故障可自动诊断，并进行自动维护
18、输入输出端口：分析仪具备鼠标接口、键盘接口、USB接口、串口、网络接口等
19、清洗排堵功能：分析仪配备强力清洗试剂，可定期清洗及维护液路，且具备反冲排堵功能
20、自动旋转样本进行条码读取，并对其进行记录、显示及保存，条码朝向无要求
21、支持密闭标本的直接采样（穿刺采样），无需人工开盖
22、具有原厂生产配套的LIS实验管理操作系统（提供软件著作权登记证书）
23、 提供规范的接口文件，并配合进行门诊系统的集成。
24、配置清单：
序号 内容 数量
1 全自动尿液学分析仪模块 1台
2 全自动尿有形成分分析仪模块 1台
3 IPU（电脑主机+显示屏） 1套
4 尿液有形成分图谱 1份
5 使用说明书 1份
6 简明使用指南 1份
7 产品合格证 1份
8 产品保修卡 1份
9 生物安全型尿沉渣试管(II)型 1套
</t>
  </si>
  <si>
    <t>全自动酶免仪</t>
  </si>
  <si>
    <t xml:space="preserve">1. 基本功能 全自动完成ELISA实验，包括加样、稀释、振荡、孵育、洗板、读数及结果判断全过程实验
2. 试剂应用范围 完全开放试剂系统
3. 加样精度 
加样量    精密度（CV）  准确度
100ul       ≤2%;        ≤±3%
4. 工作模式 可连续进样、连续进板、随到随做
5. 样本位 同时容纳（非连续装载）≥144个样本位：满足大标本量需求，减少频繁的样本装载
6.加样针 2通道独立加样,使用透明一次性加样头，避免样品携带污染和液体稀释效应
7. 加样通道性能 一次性加样头具有装针检测报警功能
8. 液体水平监测 具备液面监测、凝块监测和空管监测功能，探测原理为压力感应式液面和凝块探测原理，不可使用电容电感式原理探测。
9. 同时加样板位 ≥5块96孔微板，并行分配标本的微板数≥5块96孔微孔板。
10.加样原理 气动置换加样原理，无液体稀释、无尾液、无系统液污染
11.振荡孵育模块 振荡孵育模块5个，能够同时孵育≥5块微板，并且每个孵育模块能够单独温控，每个孵育模块必须有独立振荡功能.
12.洗板机 每个洗板头为16通道32针
13. 洗板残留量 ≤3μl
14. 机械手功能 采用压力感应式原理抓板，非采用电磁吸合式，具有红外抓板检测，运行中不掉板，断电不掉板。
15. 酶标仪 内置1台酶标仪，标准滤光片配置为：405nm、450nm、492nm 和630nm
16. 试剂仓  可同时放置≥24位试剂仓
17. 试剂仓容量 ≥60ml
18. 样本、质控、试剂全部采用通用轨道式装载
19.提供规范的接口文件，并配合进行门诊系统的集成.
20.配置
序号 名称 说明描述 数量
主机配置：Type A
1 加样通道 使用300ulTIPS/800ulTIPS 2
2 机械臂 用于微孔板等的转移 1
3 孵育位 用于96孔微孔板孵育 5
4 洗板机 16通道 1
5 酶标仪 8通道 1
6 载架轨道  12
7 脱针器  1
8 板盖位  1
随机配置:Type B
1 电脑 电脑 1
2 打印机 打印机 1
3 电源线 规格：250V，10A 1
4 USB CAN通讯线 1
5 RS232 规格：3m 1
6 洗液瓶 规格：2L 3
7 负压瓶 规格：4L 1
8 废液瓶 规格：10L 1
9 废针盒 用于暂存废弃TIPS 1
10 随机文件 用户手册/营业执照/注册证/生产许可证/出厂检验报告/合格证/装箱单 1
11 随机工具 通针/软件光盘 1
12 手持条码枪 扫码枪 1
载架与耗材:Type C
1 针盒载架 放置4*96TIPS 1
2 吸头托盘 96孔 10
3 样本载架 规格：24个样本位. 6
4 试剂载架 规格：4/8个试剂位 6
5 微板盖  5
6 试剂盒D 规格：60ml，4+1备用 5
7 试剂盒F 规格：30ml，40+2备用 42
8 吸头 规格:300ul*1000支，800ul*1000支 1+1
9 系统维护液 100ml 1
</t>
  </si>
  <si>
    <t>微量元素分析仪</t>
  </si>
  <si>
    <t xml:space="preserve">一、测量方法：采用溶出法测量锌、镉、铅、铜和分光光度法测量钙、镁、铁等微量元素。
二、标    本：全血、血清、发样、尿液、精液等。
三、性能指标： 
1、标配52个测试位（溶出、分光光度各26个），每小时可检测200项；
2、多功能样本盘:急诊样本可随时任意插入，优先检测；
3、测量钙镁和测量锌镉铅铜铁采血量各需20μL；
4、电极系统无汞化，无污染，无毒害；
5、溶出模块电极超敏复合化:减少了试剂用量，实现封闭测量，避免对样品的污染，电位溶出波形二次微分技术，使传统的三点求峰转化为两点求峰；
6、固体参比微电极技术:无需添加溶液，免维护，试剂用量少；
7、离子稳定释放技术：样品无需离心、无需放置、上机直接检测；
8、多元素同测技术：溶出测量模块和分光光度测量模块独立控制且可同时测量，一个转盘检测锌镉铅铜铁，另一个转盘同时检测钙镁；
9、一键操作全自动完成：混匀、质控、自动加试剂、自动进样、自动定标、自动检测及自动清洗取样针，确保了测量结果的准确性；
10、背景自动扣除技术，有效降低检测限10倍以上；
11、网口通讯技术：解决计算机配置制约，避免外界干扰对测量信号的影响；
12、CAN总线控制技术：增强各模块数据通信实时性，提升内部自检能力，实现了高可靠性和灵活性；
13、全中文操作软件，实时中文导航帮助，检测、打印可同时进行，检测过程全面动态显示所有测试项目的状态、样本结果、系统各单元状态实时监测；
14、报告单格式符合相关法规，满足实验室管理要求，提供多种打印格式模板，方便用户按需设定，人性化的数据分析系统；
15、环境温度：5℃～35℃，无需恒温，避免了温度对测量结果的影响；
16、试验场地要求：无需气体、火焰等辅助设施。
17.提供规范的接口文件，并配合进行门诊系统的集成.
18、配置
序号 配置名称 单位 标准数量
1 主机 台 1
2 玻碳电极 支 1
3 电源线 根 1
4 使用说明书 本 1
5 合格证 份 1
6 装箱单 份 2
7 专用检测试剂 套 1
8 装机验收单 份 2
</t>
  </si>
  <si>
    <t>生物显微镜</t>
  </si>
  <si>
    <t xml:space="preserve">1、镜体:铝压铸金属框架，防护罩
2、光学系统:UIS2光学系统
3、照明装置:内置透射照明系统，LED功耗为0.5W（标称值）
4、调焦系统:载物台垂直运动（粗调行程每一圈为15mm），粗调限位装置，扭矩调整为粗调旋钮，微调最小距离2.5微米
5、换镜转盘:固定四孔物镜转换器
6、载物台:线运动的机械固定载物台
7、行程范围：76mm（X）×30mm（Y），带夹片器，样品定位刻度
8、观察筒:双目观察筒，镜筒倾角为30°，瞳间距48-75mm，眼点调整：370.0- 432.9mm
9、聚光镜:阿贝聚光镜，数值孔径1.25（浸油时），内装式孔径光阑
10、物镜:平场消色差，抗真菌
     4× N.A.0.1, W.D. 27.8mm
     10× N.A.0.25 W.D. 8.0mm
     40× N.A.0.65 W.D. 0.6mm
     100×Oil N.A.1.25 W.D. 0.13mm（仅CX23LEDRFS1）
11、目镜（10×）:视场数F.N. 20 （防霉处理）
</t>
  </si>
  <si>
    <t>全自动脱帽离心机</t>
  </si>
  <si>
    <r>
      <rPr>
        <sz val="9"/>
        <rFont val="宋体"/>
        <charset val="134"/>
      </rPr>
      <t>1适用于100mm、75mm两种长度及长、短管帽。
2大屏幕液晶显示、操作简便 。采用交流变频电机，转速控制精度高，具有快速升、降速功能。
3自动计算RCF值,电子门锁，安全性能强。
4采用特殊的减震器，减振效果良好，具有自动平衡功能。
5真空采血管自动脱盖，脱盖成功率≥99.9%。
6最高转速≥ 4000r/min
7最大相对离心力≥ 3030×g
8最大离心管数 ≥80支(</t>
    </r>
    <r>
      <rPr>
        <sz val="9"/>
        <rFont val="Arial"/>
        <charset val="134"/>
      </rPr>
      <t>ɸ</t>
    </r>
    <r>
      <rPr>
        <sz val="9"/>
        <rFont val="宋体"/>
        <charset val="134"/>
      </rPr>
      <t xml:space="preserve">13×75/100mm)
9转速精度 ±10r/min
10定时范围 1sec～99min59sec
11配置：主机1、水平转子体1、挂架1，适配器1.
</t>
    </r>
  </si>
  <si>
    <t>尿液分析仪</t>
  </si>
  <si>
    <t>1、测定原理：反射光电比色法
2、光源系统：采用冷光源测定系统
3、测定速度：≥500条/h 
4、试纸项目选择：兼容14项、13项、11项、10项
5、可测项目：白细胞、酮体、亚硝酸盐、尿胆原、胆红素、尿蛋白、葡萄糖、比重、隐血、pH、维生素C、肌酐、尿钙、微白蛋白
6、工作方式：可选择单条测试或连续测试
7、显示：≥5.7英寸触摸液晶显示屏
8、提供规范的接口文件，并配合进行门诊系统的集成.</t>
  </si>
  <si>
    <t>血凝仪</t>
  </si>
  <si>
    <r>
      <rPr>
        <sz val="9"/>
        <rFont val="宋体"/>
        <charset val="134"/>
      </rPr>
      <t xml:space="preserve">1.检验通道:≥4个,37℃±0.5℃;
2.试剂位:≥15个;
3.样品温育位:≥6个;
4.试剂用量:≤100ul;
5.漂移:≤1%;
6.通道间误差:≤3%;
</t>
    </r>
    <r>
      <rPr>
        <sz val="9"/>
        <rFont val="Times New Roman"/>
        <charset val="134"/>
      </rPr>
      <t>‌</t>
    </r>
    <r>
      <rPr>
        <sz val="9"/>
        <rFont val="宋体"/>
        <charset val="134"/>
      </rPr>
      <t>7.检测速度</t>
    </r>
    <r>
      <rPr>
        <sz val="9"/>
        <rFont val="Times New Roman"/>
        <charset val="134"/>
      </rPr>
      <t>‌</t>
    </r>
    <r>
      <rPr>
        <sz val="9"/>
        <rFont val="宋体"/>
        <charset val="134"/>
      </rPr>
      <t>：PT≥150测试/小时，凝血四项综合效率≥25样本/小时。</t>
    </r>
    <r>
      <rPr>
        <sz val="9"/>
        <rFont val="Times New Roman"/>
        <charset val="134"/>
      </rPr>
      <t>‌‌</t>
    </r>
    <r>
      <rPr>
        <sz val="9"/>
        <rFont val="宋体"/>
        <charset val="134"/>
      </rPr>
      <t xml:space="preserve">
</t>
    </r>
    <r>
      <rPr>
        <sz val="9"/>
        <rFont val="Times New Roman"/>
        <charset val="134"/>
      </rPr>
      <t>‌</t>
    </r>
    <r>
      <rPr>
        <sz val="9"/>
        <rFont val="宋体"/>
        <charset val="134"/>
      </rPr>
      <t>8.温控精度</t>
    </r>
    <r>
      <rPr>
        <sz val="9"/>
        <rFont val="Times New Roman"/>
        <charset val="134"/>
      </rPr>
      <t>‌</t>
    </r>
    <r>
      <rPr>
        <sz val="9"/>
        <rFont val="宋体"/>
        <charset val="134"/>
      </rPr>
      <t>：37℃±0.5℃，试剂针恒温控制确保反应稳定性。</t>
    </r>
    <r>
      <rPr>
        <sz val="9"/>
        <rFont val="Times New Roman"/>
        <charset val="134"/>
      </rPr>
      <t>‌‌</t>
    </r>
    <r>
      <rPr>
        <sz val="9"/>
        <rFont val="宋体"/>
        <charset val="134"/>
      </rPr>
      <t xml:space="preserve">
</t>
    </r>
    <r>
      <rPr>
        <sz val="9"/>
        <rFont val="Times New Roman"/>
        <charset val="134"/>
      </rPr>
      <t>‌</t>
    </r>
    <r>
      <rPr>
        <sz val="9"/>
        <rFont val="宋体"/>
        <charset val="134"/>
      </rPr>
      <t>9. 测试方法：凝固法（双磁路磁珠法）、发色底物法、免疫比浊法，提供两种光学检测波长供选择
10. 测试项目：PT、APTT、TT、FIB、AT、D-Dimer、FDP等
11. 加样针：试剂针1根、样品针1根双针独立，均具有液面感应功能，试剂针采用一体化整体瞬间快速加热功能，保证试剂温度恒定
12. 急诊功能：不需要单独急诊位、任意孔位均可实现急诊优先功能
13.提供规范的接口文件，并配合进行门诊系统的集成.
配置：
序号. 项目 数量
1 主机 1台
2 USB线数据线 1根
3 电脑线 1根
4 读卡器数据线 1根
5 地线（备用） 1根
6 测试杯 1盘
7 废液桶 1个
8 进、排水管 1套
9 搅拌子 5个
10 止动端盖 1个
11 缺液报警装置 1套
12 通针器 1根
13 试管架（2.7ml） 1个
14 注射泵管（备用） 1套</t>
    </r>
  </si>
  <si>
    <t>全自动粪便分析仪</t>
  </si>
  <si>
    <t xml:space="preserve">1 检测速度 检测速度 ≥ 85个标本/小时
2 计数池检测通道 流动石英计数池，通道数≥4通道
3 标本送样量 轨道式自动进样，待检区容纳标本数≥130个; 
4 样本稀释 ≥5种以上稀释方式,具备智能稀释功能，可根据样本颜色、性状等情况进行自动调整稀释液用量
5 报告格式 可定性和半定量报告模式
6 显微镜物镜 显微镜物镜≥2个，开机自动对焦，全自动一键对焦功能
7 有形成分检测 检测红细胞、白细胞、真菌、脂肪球、各种虫卵等成分
8 显微镜摄像头 高清CMOS数码摄像头，像素≥500万
9 混匀方式 旋转混匀，混匀旋转速度可调
10 采集杯密闭性 采用旋转螺纹拧盖方式，穿刺采样
11 限量采样功能 采集杯内具备限量采样设计
12 滤网 超大面积尼龙材质
13 预设拍摄图片数量 多种拍摄图片组合模式，亦可自定义拍摄视野数目，拍摄图片≥300张
14 图像拍摄方式 多视野分层扫描技术，每个视野最多可拍摄≥8层
15 自动追踪功能 具备自动追踪功能，低倍镜定位，高倍镜追踪放大
16 优先审核功能 对病理有形成分物质优先排序，集中审核
17 隐血化学物质检测 粪便金标隐血仪器可自动定性识别检测，无需人工判读。
18 金标检测项目 仪器可同时一次性吸样检测项目≥6个（FOB、转铁蛋白、HP、轮状病毒、腺病毒、钙卫蛋白、乳铁蛋白等）
19 金标卡孵育检测通道 ≥20个独立检测单控孵育通道位，多线程控制程序，每个通道位互不影响
20 金标试剂卡加载量 总加载量≥300个试剂卡
21 金标检测功能 免疫胶体金项目试剂位≥6个，批量标本间仪器可同时设定并检测≥3个不同反应时间的项目（如根据免疫学反应的特性，粪便隐血设定3-5分钟，轮、腺病毒设定10-15分钟，幽门螺杆菌设定10-15分钟）
22 粪便有形成分质控品 注册仪器相同厂家的粪便有形成分质控品
23 FOB和转铁蛋白非定值质控品 配套与仪器相同厂家FOB和转铁蛋白非定值质控品
24 质控功能模块 软件自带功能质控功能模块，直接上机进行质控操作
25 通信功能 真正具有双向通讯双工功能，能通过主机内扫码自动检测同一标本的多个反应时间点的金标项目（例如粪便隐血、转铁蛋白、轮、腺病毒、幽门螺旋杆菌等项目应设定不同反应时间），不需人工扫码，实现无人值守
26 条码功能 仪器主机具有内置条码仪及外置条码枪，实现仪器主机自动扫码功能
27、检测模式:多种检测模式可选，常规筛查模式、“二次复检”检测模式、“漂浮法+沉淀法”虫卵检测模式等;
28.提供规范的接口文件，并配合进行门诊系统的集成。
29.配置清单
序号 货物名称及规格 总数量 单位
1 粪便分析仪主机 1 台
2 显示器 1 台
3 有线键鼠 1 套
4 粪便分析仪说明书 1 本
 合格证保修卡二合一 1 张
 资质资料 1 本
5 粪便标本采集步骤图 1 包
6 粪便分析仪操作规程 2 张
7 粪便分析仪维护保养程序 2 张
8 寄生虫彩色图谱 1 本
9 管路包 1 套
10 配件包 1 套
11 加密狗 1 个
12 标本架 （常规标本架（白色）15个，复检标本架（绿色）2个，质控标本架（蓝色）1个） 18 个
13 标本收集杯 100 个
14 金标卡盒组件(50人份) 6 个
15 大便隐血（FOB)检测试剂盒（胶体金法）(20人份/袋） 2 袋
16 样本稀释液5L 1 瓶
17 粪便分析仪清洗液500mL 1 瓶
18 粪便分析仪浓缩清洗液 100mL 1 瓶
19 5L废液桶 1 个
20 废卡收集盒 1 个
21 质控瓶套 10 个
22 国标三插电源线 1 条
</t>
  </si>
  <si>
    <t>恒温水槽</t>
  </si>
  <si>
    <t xml:space="preserve">1、采用不锈钢内胆，外观新颖美观。
2、数显、微电脑控制，带定时功能。
3、超温声光跟踪报警，使样品得到可靠保护。
4、三孔电热恒温水槽
5 、采用不锈钢内胆和顶盖，防腐蚀、易清洁。
6、设有三组独立的水槽和相应的控温设备，可单独设置及控制温度。
7、多段可编程控制器（选配）
8 、微电脑程序控制器， 时间及升温速率， 以极快的速度进行恒温试验。
9、可预设开机和关机时间，循环泵转速可调。
10、多段可编程控制，菜单式操作界面，可以简化复杂的实验过程，真正实现自动控制和运行。
</t>
  </si>
  <si>
    <t>振荡器</t>
  </si>
  <si>
    <t xml:space="preserve">1.运行方式: 圆周
2.周转直径:22mm
3.速度范围:40-230rpm
4.时间设置范围:0-999min
5.允许环境温度:5-50℃
6.运行模式:定时/连续7.输入电压(频率):AC100-240V(50/60Hz)8.输入功率:10W
9.工作面尺寸:280x210mm(普通型)
10.外壳防护等级:IP21
11.允许承重:3Kg
</t>
  </si>
  <si>
    <t>生物安全柜</t>
  </si>
  <si>
    <t xml:space="preserve">1.气流模式：100%外排
2.通过生物安全柜YY0569-2011 Ⅱ级生物安全柜认证和GB 41918-2022 生物安全柜认证
3.流入气流平均风速≥0.52m/s，下降气流平均风速≥0.32m/s
4.送风过滤器与排风过滤器均采用ULPA超高效空气过滤器，针对颗粒直径0.12um，过滤效率≥99.9995%
5.具有气流隔断技术，沿玻璃门上沿缝隙有负压气流阻断保护，防止工作区内外气体交互
6.洁净级别为10级的工作环境
7.LCD液晶屏彩色显示，触摸按键，可显示时钟、工作区温度与湿度、气流流速、送风以及排风过滤器压差、系统时间、过滤膜使用寿命、紫外使用时间、功能图标以及报警提示等参数
8.在线实时监测并条形码显示高效过滤器的使用寿命，具有过滤器失效声光报警功能
9.前窗采用电动升降方式，可一键上升或者下降到安全高度
10.紫外灯安装在工作区背面上部，确保操作区能完全覆盖照射杀菌，同时具有一键紫外灯预约30min功能，并可设定更改预约时长
11.照明灯安装在工作区前部，采用2根高亮度LED灯管，照度可达1000lx以上
12.前窗玻璃采用双层夹胶防爆安全玻璃，防护人员安全
13.前窗玻璃具有全幅可清洁功能,彻底解决安全柜玻璃内部无法清洗障碍， 扫除卫生死角
14.配备双路压力传感器，实时监测送风过滤器以及排风过滤器的压差,压力变化超限时自动声光报警
15.有断电记忆功能，恢复供电后，恢复断电前的运行状态并有报警提示
16.有关门监测功能，未关严门有声光报警提示
17.有开门高度警示功能，开门超高或过低均有声光报警提示
18.有监测气流波动功能，气流波动超过20%有声光报警提示
19.报警代码显示提醒设计
20.前窗关闭双重触发信号，在紫外灯杀菌消毒一路线路故障时，可以继续正常开启紫外杀菌功能
21.负压风道设有过滤格栅，防止纸屑等杂物进入后部负压腔体
22.高效过滤器与风机的维修、更换，均可在柜体前侧进行，并且可实现单人更换，维修保养快捷
23.一体式搁手板大平面设计，与胳膊的接触面积更大，人员操作更舒适
24.上柜体底部结构的可搬抬结构设计，便于叉车搬运及人工搬抬放置上柜体，安全方便
25.柜内电源：双防水插座设计，插座位于安全柜操作区后部的左右两侧，操作区两侧取电方便
26.具有水阀、气阀孔交错设计，位于正视安全柜方向的左侧
27.柜体底座下方没有横撑横杆设计，全敞开空间方便放置或移动物品及方便座椅推进
28.脚轮与支架一体化设计，柜体可实现万向移动，也可以调节支脚高度来固定柜体和调平工作台平面
</t>
  </si>
  <si>
    <t>立式压力蒸汽灭菌器</t>
  </si>
  <si>
    <t>1、超温自动保护
2、超压保护措施
3、安全门检测装置
4、缺水保护装置
5、加热管防干烧装置
6、额定工作压力≥0.23Mpa
7、额定工作温度≥134℃
8、使蝾砩亡用温度 105-136℃
9、容积：30L≤容积≤50L
10、翻盖快开门结构，并具有门安全联锁装置及门检测装置，有压力时门无法打开，门关闭不到位程序不能运行。
11、具有防干烧报警、超压自泄、超温保护、电力安全保护，所有报警具有声光警示。
12、具有快速维修窗口，电气部分维护无需拆解外罩。
13、灭菌腔体、灭菌提篮均为优质不锈钢 SUS304 材质制成，内部抛光处理。
14、LED 数字显示灭菌腔内温度、时间和故障报警代码。
15、自胀式硅橡胶密封圈，密封效果好，使用寿命长。
16、电磁阀使用国际知名品牌，压力表、安全阀均按照国家标准提供编号铭牌、合格证等强制性资料。
17.微电脑控制，具有器械、敷料、液体等五项固定程序，两项自定义程序。
18.设备升温、灭菌、排气整个流程全自动运行，灭菌完成后声光提醒。</t>
  </si>
  <si>
    <t>快速细菌检测仪</t>
  </si>
  <si>
    <t>1、主机小巧轻便、单手可持(≤72X191X32 mm，≤260g)。
2、可检测项目：细菌总数、大肠菌群等的定量或定性检测，
3、检测时间：6-8小时;检测范围：1-105cfu/ml。
4、可储存2000个结果记录，可将结果上传至PC。
5、内置功能菜单,可设定：200个用户ID、100个检测方案、5001个检测程序组、临界值、快速查看统计结果、自动判断结果、自动统计合格率等。
6、内置自校光源，开机15秒自动校准。
7、检测舱可移动、可水洗。
8、全球专利的球阀型一体化液态稳定检测拭子兼具取样、反应和吸管的三重功能，方便做进一步检测时精确移液，预湿润的采样棉签方便采样。适合现场使用。
9、检测拭子出厂保质期12个月。
10、配备便携式可调温孵育器。
11、配套独立数据分析软件，提供多种数据趋势分析模式，可便捷地对结果进行追溯、趋势分析、存档和报告;数据可以Excel表格、PDF等十种格式导出。
12、有可选配的专用阴阳性校准棒供仪器校准使用。
13、主机(设备)具备CE认证。细菌总数、大肠埃希菌、大肠菌群检测具备AOAC证书。</t>
  </si>
  <si>
    <t>无接触眼底镜</t>
  </si>
  <si>
    <t>1、视场角： 45°±5°
2、瞳距范围 ：52mm-74mm
3、重量 ：≤230g（不含头架）
4、头架调节范围： 头围520mm-640mm
5、深度 ：85mm-125mm
6、照明光源 ：LED
7、光学镜片采用肖特玻璃。
8、配备+20D非球面镜，成像清晰。
9、多方向调节锁紧旋钮和照明控制钮可以获得舒适的观察角度。滤色片及照明反光镜为内置防尘式，长期保持清晰的照明及观察性能；
10、三种滤色片：无赤片、钴蓝片、无色片。大、中、小光斑适用于不同瞳孔大小；
11、示教镜、左右两路镀膜分光镜，可清晰同步观察。 
12、目镜上下固定装置，让医生使用过程更加方便；
13、便携式示教镜，造型小巧，拆装方便；
14、两种巩膜压迫器，表面极其光滑，避免组织损伤。</t>
  </si>
  <si>
    <t>台式裂隙灯</t>
  </si>
  <si>
    <t>1、类型 :交角体视式
2、改变倍率形式: 物镜两档可变
3、目镜 :10x
4、总倍率: 10x（φ18mm）、16x（φ14.5mm）
5、瞳距调节范围: 10x 目镜      54mm～80mm
6、屈光度调节: ±6D
7、裂隙投影率: 2/3x
8、裂隙宽度: 0mm～14mm连续可调(在14mm时，裂隙呈圆形)
9、裂隙高度； 1mm～14mm连续可调
10、光斑直径：  Φ14mm、φ9mm、φ5.5mm、φ3mm、
11、光斑 ：4个等级光斑
12、裂隙角度： 0°～180°由垂直到水平方向连续可调
13、滤色片： 隔热片、无赤片、钴兰片
14、照明灯泡： 6v20w卤钨灯泡</t>
  </si>
  <si>
    <t>智能视力检测仪</t>
  </si>
  <si>
    <t>1、标准视力检测：
采用标准化“E字标”视力表，电脑自动出具视力评估结果。实时上传至平台系统，方便医务人员或用户随时查看和追踪自己的视力变化。
2、色盲色弱检查：
可现场选择是否开启绿色盲、红色盲、黄色盲、绿色弱、红色弱、黄色弱测试设置，设备自动调整测试图案，适应用户的不同需求。
3、散光测试：
用户进行散光检测，初步判断是否存在散光，以了解自身眼睛健康情况。
4、通过遥控器与视力检测仪交互，准确客观。
5、可提供接口对接多平台，实现检测数据互联互通。
6、可以调整测试距离为3米和5米，提高视力检测的灵活性。
7、具有裸眼视力与矫正视力检测功能，方便为被测者提供了全面的视力评估服务。
8、可选择双眼测试选项了解整体视力状况，也可分别测试右眼和左眼的视力，获取更详细的诊断信息。
9、开启数据传输后，用户只需要通过扫码或刷身份证，即可进行视力检测，检测结果数据一键上传平台。
10、现场可设定基础视力值，方便医务人员根据需要快速进行视力检测。
11、医务人员可根据需要更改正确错误的判断标准个数。</t>
  </si>
  <si>
    <t>眼压仪</t>
  </si>
  <si>
    <t>1、眼压测量范围 ：1mmHg～30mmHg/1mmHg～60mmHg(1mmHg精度)
2、测量系统  ：光和压力双传感系统
3、工作距离  ：≥11mm
4、R/L(左/右眼) ： 自动检测和显示
5、测量结果  ： 可测量每眼十次和打印每眼三次测量结果
6、记录    ： 内置打印机
7、测量模式 ：自动测量/手动测量
8、对焦    ： 对焦光点在对焦框中时
9、自动模式：自动进行眼压测量
10、手动模式：良好对焦时，对焦框由黄色变成绿色， 点击开始进行眼压测量
11、错误指示 ： 如果测量信号较弱，眼压值会被()括起来或者显示“ERR”
12、安全限位钮   ： 可以设置测量头与患者的最近距离
13、安全功能  ： 喷气口与角膜间的距离控制在预设范围内(如11mm), 当喷气头离角膜太近时停止向前移动
14、移动范围 ：≥30mm(前后)/90mm(左右)/30mm(垂直)
15、颌托垂直移动 ： 0~65mm,配下颌托
16、显示方式  ：≥ 10.1寸HDMI彩色LED显示屏，触摸屏
17、工作台  ：电动升降台</t>
  </si>
  <si>
    <t>免散瞳眼底照相机</t>
  </si>
  <si>
    <t>1、图像采集模式：免散瞳/散瞳彩照
2、视场角：53°
3、工作距离 ： 16±2mm
4、瞳孔要求 ： ≥2.8mm
5、对焦模式 ;  自动/手动
6、曝光模式 : 自动/手动
7、操作模式 : 自动/手动
8、数码采集形式 :专业高清摄像头
9、成像像素: ≥2400万
10、屈光补偿范围  : ±30D
11、固视灯 : 内固视任意可调
12、对位 : 双摄像头对位</t>
  </si>
  <si>
    <t>验光仪</t>
  </si>
  <si>
    <t>1、球镜屈光度  ：-30.00m-1~+25.00m-1 (步长0.12/0.25)
2、柱镜屈光度  ：-12.00m-1～+12.00m-1 (步长0.12/0.25)
3、柱镜轴位 ： 0°~180°(步长1°/5°)
4、最小瞳孔直径;φ2.0mm
5、曲率半径  :  5.00mm～13.00mm    (步长0.01mm)
6、角膜屈光度 : 25.96m-1～67.50m-1 (步长0.12/0.25)
7、角膜散光度:-12.00m-1～+12.00m-1 (步长0.12/0.25)
8、角膜散光轴位:0°~180°(步距1°/5°)
9、瞳距范围:  30mm～85mm</t>
  </si>
  <si>
    <t>内镜灭菌机</t>
  </si>
  <si>
    <t>一、 主要用途：适用于医疗机构软式内镜的清洗灭菌
二、 功能要求：
2.1 适用于各种类型、兼容各种品牌的软式内镜的清洗和灭菌
2.2 投标方需现场勘查测量医院的实际场地，提供医院认可的设计平面图、水电图
三、 详细技术性能指标：
3.1 主机宽度≤445mm、深（前后尺寸）≤655mm、高≤930mm，须提供产品彩页尺寸佐证。
3.2 灭菌液储存箱容量≤12升；
3.3 适酶储存箱容量≤1.7升；
3.4 酒精储存箱容量≥1.7升；
3.5 灭菌液用量≤10升。
3.6 整机外壳须钢板冲压喷塑和精准注塑成型而成。
3.7 适酶用量：可按照使用需求自行设置每次酶液喷出容量；
3.8 酒精用量：可依用户要求装机时设置自动喷射内镜管道并吹干；具备自动与手动酒精干燥。
3.9 配备排水装置：须采用电动阀排水，非泵强制排水的方式
3.10 配备测漏装置：全程实施测漏监控，漏气报警并自动排水；
3.11 洗消槽结构：槽底部设计有支撑条，支撑条和洗消槽为同一种材料注塑成一体，让内镜可架空实现360度全方位洗消，避免内镜外表面贴身于洗消槽底部而出现洗消死角，造成洗消不合格。
3.12 洗消槽质量要求：洗消槽和排水接头要同一种材料并注塑成一体，避免漏水和接缝产生二次污染。槽体接头拒绝用胶装配，须提供洗消槽和排水接头一体成型的实拍图佐证
3.13 消耗水量：单步骤清洗循环水耗量≤10L
3.14 清洗灭菌方式：镜子须全浸泡式循环清洗灭菌，拒绝旋转喷淋清洗，须提供实拍图佐证
3.15 清洗槽盖灭菌：机盖采用凹面镜形设计，内凹面可与清洗剂和灭菌剂充分接触，槽体内的液体具备全覆盖清洗槽盖内面及灭菌，以避免交叉感染。
3.16 清洗槽体的设计:槽体设有溢出排水口，在水洗过程中能不间断进水更换水质和流动水冲洗，使水洗更洁净
3.17 清洗槽盖的选材：采用一次注塑成型的耐磨、防碎裂的透明进口无毒ABS塑料，禁止采用玻璃盖材质，提供清洗槽盖实拍图佐证
3.18 清洗槽盖带有密封胶圈安装槽位，安装密封圈时禁用螺丝和胶水就能固定封胶圈，方便封胶圈拆清洗和灭菌，提供产品图佐证
3.19 具有灭菌次数记录：每完成一次清洗灭菌流程，屏上有记录提示；
3.20 使用过氧乙酸灭菌液全程清洗灭菌时间：设置灭菌液温度为23℃时，过氧乙酸灭菌液：全程25分钟；须提供《国家食品药品监督管理局》出具的检验报告佐证</t>
  </si>
  <si>
    <t>电测听</t>
  </si>
  <si>
    <t>1．两路独立的刺激通道和掩蔽通道
2．频率：气导125-8000Hz，骨导125-8000Hz，掩蔽125-8000Hz
3．声强：气导 -10dB-110dB，骨导　-10dB-70dB，掩蔽 -10dB-100dB 　
4．检测方式：纯音，脉冲音，，啭音,自动阈值检测，窄带掩蔽 
5．功能：气导，骨导，掩蔽功能
6．掩蔽声强：调节掩蔽声强，纯音声强可跟随自动增减或不增减。
7．11种频率可以根据需要，在听力图上自主选择和增减频率。
8．纯音音长：0.5—2.0
9. 3个清晰可读的显示屏,清晰显示各种参数
10.自动检测：20dB，20R，VARI，Hughson Westlake模式
11.防噪音耳机和无噪音按键,免除按键噪音和降低周围环境干扰
12.具备听力图编辑及年龄值修正功能,可以对患者的临床数据进行分析判断
13.听力计可存储100个听力图及 13种功能程序设置
14.一台电脑，一个工作站系统，可以同时连接和操作听力计及声阻抗
15.USB接口连接AudioConsele工作站, 可在电脑和听力计上同时操作,测试中可实时观察听力图
16.听力图可以同时显示每个患者的正常值,临床检测值,损害程度,综合判断结果,及与以前测试结果的比较,病历,医嘱,及各种所需信息。
17.适用安全标准：EN 60645-1, EN 60601-1, EN 60601-1-1, EN 60601-1-2, EN ISO 389-1，MDD 93/43/EEC，EMC Directive 89/336/EEC
18. 体积：≤长: 389 mm, 宽: 180mm, 高: 55mm
19. 标准配置：主机，电源变压器，TDH-39气导耳机，B-71骨导耳机，应答器 ，说明书，合格证，隔音室一间。</t>
  </si>
  <si>
    <t>微波治疗仪</t>
  </si>
  <si>
    <t>1.微波频率：2450Mhz±30Mhz 
2.显示方式:数码显示
3.磁控管：知名品牌，性能稳定，效率高。
4.功率范围：理疗：0W—30W之间，连续可调治疗：0W—80W之间，连续可调
5.治疗时间定时范围：0—99S  可调
6.理疗时间定时范围：0—30min可调，理疗蜂鸣报警
7.手术时间：可根据手术具体情况控制手术时间。
8.工作方式：分理疗、治疗两种，均为连续工作，输出控制方式为双路输出控制
9.具有输出的定时功能，可预置设定，采用数字显示，时间结束可显示，具有自动闭锁功能及过载自动保护系统.
10.具有过热保护功能。电路过热时会自动切断电源，故障排除后系统自动恢复供电，仪器正常工作。
11.产品适用范围：用于消炎、止痛、改善微循环、促进炎症吸收以及妇科尖锐湿疣的治疗。</t>
  </si>
  <si>
    <t>智能艾灸治疗机</t>
  </si>
  <si>
    <t>1、立式机型，液晶触摸屏设计，尺寸≥10英寸；
2、治疗时间：1-59min；
3、定时时间结束后有声音提示功能；
4、灸筒有消烟功能，可单独开启和关闭，无需单独的消烟耗材：
5、工作噪音：不大于65dB；
6、连续工作时间不小于4h；
7、支架旋转角度0-320°，支臂调节角度范围0-220°；
8、设备可支持 Wi-Fi 无线网络与专有设备连接，传输数据。</t>
  </si>
  <si>
    <t>深层肌肉按摩器</t>
  </si>
  <si>
    <t>1. 屏幕：液晶触摸屏     
2. 柜式开模一体机，四轮定位，大容量附件抽屉；
3. 界面配有人体肌肉图示，可选择需要部位的肌肉图辅助放松；
4. 设备有两大部分组成，深层肌肉按摩器和冲击按摩器，用于深层肌肉按摩，手法放松前热身；
5. 具有多种振动头，满足不同治疗部位使用需求；
6. 时间设置范围：1-15min；
7. 速度01-09档可调；
8、按摩器速度01-09挡可调；
9、冲击按摩器6种模式可调，分别为手动，自动，颈椎，胸椎，腰椎，四肢关节；
10、冲击按摩器击打次数8档可调，分别为1、10、20、30、50、100、150、200次；
11、冲击按摩器击打力度1-10档可调；
12、冲击按摩手柄可调节参数，便于临床操作；</t>
  </si>
  <si>
    <t>红外线理疗灯</t>
  </si>
  <si>
    <t>1.可快速升温、立式大头，支臂三段可调节，可定时，万向轮底座
2.光谱波长:2-25μm，辐射板直径:≥Φ160mm
3.活动臂伸缩范围:0-560mm，俯仰角:≥90°，转角:≥180°
4.设备倾倒可自动断电。
5.可根据需要设定时间。
6.支臂灵活，多段可调，便于调节</t>
  </si>
  <si>
    <t>微波炉</t>
  </si>
  <si>
    <t>23L 大容量，微晶大平板，经典双旋钮，六档可调。</t>
  </si>
  <si>
    <t>脉冲针灸治疗仪</t>
  </si>
  <si>
    <t>六路输出，定时设计，65档力道可选，电子针灸理疗和电极片理疗可选</t>
  </si>
  <si>
    <t>颈椎牵引机</t>
  </si>
  <si>
    <t>1.颈椎牵引力可调范围：0～300N，步长为1N，在牵引力调节至200N以上时，发出警告并要求操作者确认；
2.颈椎牵引渐进期和渐退期平均牵引力变化速率为60N/s；
3.设备具有牵引力实时监测功能，允差±30N；
4.治疗时间可调范围：0～99min，步长为1min；
5.牵引相时间可调范围：0～9min，步长为1min；
6.间歇相时间可调范围：0～9min，步长为1min；
7.设备具有紧急保护措施，在牵引治疗过程中，按下急退按键，可使牵引力松弛至初始状态；
8.设备具有颈部加热带，加热功能可单独开启或关闭，最高温度不超过41℃；
9.牵引用椅与牵引绳基部的前后相对应位置可调，可调节范围0-15度；
10.牵引用椅能够承受的最大患者体重为180kg；
11.牵引补偿：由于外力作用而使患者端突然拉紧或松弛时，设备应自动恢复预设值；</t>
  </si>
  <si>
    <t>眼部按摩仪</t>
  </si>
  <si>
    <t>按摩模式4种，8个液态硅胶点振按摩头</t>
  </si>
  <si>
    <t>无影灯（双头）</t>
  </si>
  <si>
    <t>1、双灯头
2、照度（相距1M处LUX) 160000
3、色温（K） 4300±500
4、光斑直径（mm） 100—300
5、照明深度（mm） ≥1200
6、亮度调节 1-100
7、演色性指数CRI ≥97%
8、色彩还原指数Ra ≥97%
9、术者头部温升（℃） ≤1
10、术野工作区域温升（℃） ≤2
11、操作半径（mm） ≥2200
12、工作半径（mm） 600—1800
13、灯泡平均寿命（h） ≥60000</t>
  </si>
  <si>
    <t>小手术台</t>
  </si>
  <si>
    <t>1.主体采用304不锈钢材质制作而成
2.床身整体各个部位的驱动方式均由电动推杆实现；
3.台面可分为四段，由头板、背板、臀板和腿板组成
4.腿板即可外展又可拆卸，调节十分方便；
5.遥控面板为按钮操作，造型新颖，配有脚踏刹车，安全可靠，稳定性高；
6.台面最高 880±10mm
7.台面最低 630±10mm
8.左倾 ≥16°
9.右倾 ≥16°
10.前倾 ≥19°
11.后倾 ≥19°</t>
  </si>
  <si>
    <t>耳鼻喉科检查治疗台</t>
  </si>
  <si>
    <t xml:space="preserve">1、治疗台面：采用优质航空复合材料一体模具化制作，整机尺寸≥850*500*810mm。
2、机箱：整体模具化制作，高级工程塑料（ABS）材料。
3、独立式正、负双压缩机，喷雾、吸引可同时使用，防止交叉感染。
4、LED照明灯：12V10W，聚光，无热辐射，十级调光，可调高度、可调任何角度。
5、正、负压调节设计，可调喷雾、吸引力的大小。
6、正、负压力表可观察使用时喷雾、吸引力的大小。
7、操作按键：轻触式按键。
8、吸引污物瓶≥2500CC。
9、喷雾枪：其流量为3～9ml/min，喷雾锥度≥20度。
10、吸枪：其吸力为0～800mmHg可调，防回流装置，外挂式吸引装置，有吸力调节指孔，可配3mm、2.5mm的吸引管。
11、喉镜预热装置：人工启动开关，≤450W低耗能，加热0-180秒可调，到时自动关闭。
12、控制系统：具有智能断电功能，无任何操作的情况下，≥1小时后进入节电模式，按任意键恢复，≥4.5小时后自动关机。
13、整机开机时，蜂鸣器发出嘟的一声响，电源指示灯亮，此时整机自动检测所有功能是否正常。
14、压缩机真空泵安全保护功能。
15、吸枪挂枪后延迟≥5秒关闭负压泵，污物瓶报警后超出设定值后将整机停止工作。
16、配置清单      
配置名称 数量 配置名称 数量
工作台面 1 器械盘 2
机箱 1 棉球杯 2
LED照明灯 1 滴药瓶 4
药物喷枪 3 内置式污物桶 1
吸枪 1 内置式器械回收盘 1
喉镜预热器 1 医生座椅 1
排污装置系统（带报警功能） 1 控制系统 1
豪华电动病人椅 1  </t>
  </si>
  <si>
    <t>超声波身高体重计</t>
  </si>
  <si>
    <t>1、操作方式：手动（遥控）﹑自动两种方式可随意选择
2、身高测量方式：超声波测量
3、扫码登录：二维码扫描登录
4、显示方式：数字式LCD屏幕显示,
测量结果在LCD屏上的保留时间至少可在15/20s之间切换 
5、重力补偿值 可根据用户使用地区的重力加速度值进行设定
6、测量范围：身高：30－205CM，体重：5－300KG
7、精确度：身高：±0.5CM ，体重：±0.1KG
8、外形尺寸：长约590×宽约420×高约2350mm
9、本体重量：约 37kg±1kg
10、外形设计：整机外壳采用塑胶模具成型
11、打印方式：微型高速热敏打印机
12、裁纸方式：自动
13、语音提示：有
14、体型：国际通用体格指数（BMI)
15、数据输出格式：标准 RS-232C 接口与RJ45。可通过本机标配接口电缆方便的与医院数据管理设备进行通讯。网线模式下提供专用配置软件，设置静态网络IP，网址及端口号等。</t>
  </si>
  <si>
    <t>双能X线骨密度仪</t>
  </si>
  <si>
    <t>1.检测方法和成像技术：高、低双能量X射线吸收法，
2.锥束型、面成像快速扫描技术
3.高压发生器：低能45-50KV，高能75-80KV（提供检测报告）
4.辐射泄漏量：1米处≤0.1mGy/h，机身裸机状态，手臂通道两侧具备两块特质铅帘，隔绝散射线保证检测者的安全（提供检测报告）
5.准确度误差≤0.2％ （提供检测报告）
6.重复性误差≤0.2％（提供检测报告）
7.骨密度测定结果线性相关系数R≥0.999
8.质量控制：支持体模校准和无体模校准，确保测量结果准确
9.用于支撑患者的台板其X射线衰减当量≤0.32mmAI（提供检测报告）
10.为适应多种工作环境，须分体式设计，可支持近台、远台和隔室操作
11.具备中国人的专业数据库，样本包含各年龄段人群
12.具备儿童骨龄测量功能，并可出具独立报告
13.测量参数:T值、Z值、BMD、BMC、Area、成人比、同龄比、BMI、BoneAge(骨龄)
14.具备散热技术（提供证明）
15.智能纹波抑制技术，抑制电压干扰，(提供证明)
16.机身具备多重尺、桡骨定位技术，机身自带铅玻璃观察窗，提高工作效率。（提供设备照片）
17.十年使用期限（提供设备铭牌）
18.免费开通各种协议接口，可以同时把影像图和骨密度报告单回传给HIS、PACS系统
19.测量区域面积不小于90mm×100mm
20.焦点与皮肤的距离≥200mm
21.机身具备蓝色氛围灯带设计，可提示通电、断电状态
22. X射线管最大输出功率：≤ 25W,
配置清单：
序号 部件内容 单位 数量
1 双能X射线骨密度测量装置主机 件 1
2 双能X射线骨密度成像系统工作站（含一套电脑、打印机） 套 1
3 双能X线骨密度系统控制软件 套 1
4 校准体膜（4mm厚度铝膜） 个 1
5 用户手册、合格证及保修卡 套 1
6 设备专用铅衣 套 1</t>
  </si>
  <si>
    <t>动脉硬化分析仪</t>
  </si>
  <si>
    <t xml:space="preserve">检测功能
1.1血管狭窄检测单元
用于下肢动脉粥样硬化全自动检测及心血管事件发病风险的预测，
ABI：踝臂指数, UT：脉波上升时间,%MAP：平均动脉压
1.2血管硬化检测单元
用于全身动脉硬化的早期检测和临床药物评价的重要检测指标，可检测全身六段血管弹性PWV参数：baPWV(左踝肱脉搏波传导速度)、baPWV(右踝肱脉搏波传导速度)，haPWV（左心踝搏波传导速度）、haPWV（右心踝波传导速度）、hbPWV（左心肱脉搏波传导速度）、hbPWV（右心肱脉搏波传导速度）
1.3糖尿病足检测单元
用于下肢末稍动脉狭窄、阻塞的重症度，主要评价指标：
TP：脚趾血压、TBI：趾臂指数
1.4自主神经功能检测单元用于糖尿病性自主神经功能障碍及各种神经疾病中的自主神经功能检查，主要评估参数:R-R间隔标准偏差、R-R间隔平均值,HR平均值：心率的平均值,CVRR：心电图R-R间隔变动系数，对比曲线图：R-R间隔的对比曲线图,趋势曲线图：R-R间隔的趋势曲线图
1.5心功能检测单元
心脏功能定量化的评价指标
STI：心脏功能评价，同时记录心电图、心音图和脉搏图进行测量
PEP：射血前期，ET：射血时间，ET/PEP：射血指数，AI:反射波增益指数
1.6运动负荷试验检测单元：判断ABI处于临界点或伴有间歇性跛行的患者是否存在下肢动脉疾病
1.7搏动变化图含同期线，升压上线，测定精度，脉搏大小，电平测量仪，外框等信息以进一步确定测试精度及操作的规范化提示。
1.8辅助参数：ECG(心电)PCG:(心音)、SP（收缩压）、DP（舒张压）、EP（平均压）、PVR（脉搏容积记录）、STI（心脏功能评价）、HR（心率）、 PEP（射血前期）、ET（射血时间）、ET/PEP（射血指数）CVRR（自主神经功能）等40多项参数
设备性能及要求
2.1同一心动周期内四肢同步检测：能够四肢同步测量ABI、baPWV和血压等参数
2.2、外周血管压力波动同步检测技术
要求在同一心动周期内采集信号，实时感知双上肢和双下肢压力波动，保证ABI测量精确度高，重复性好。对于紧张、心律不齐、心功能不好的患者也能够准确检测。
2.3、双层线性膨胀传感器技术（oscillometric法）
针对下肢血压检测，交叉捕捉最强的信号来源，保证脚踝部检测值准确性。
2.4、滤波功能可通过设定多个脉搏波起始条件，将噪音波自动滤掉，以保证结果准确。
2.5、心脏起搏器模式,保证植心脏起搏器的患者也能准确进行该项检测，有特殊按键启动该模式。
2.6、除检测动脉硬化外，可自动评估心脑血管危险度，代谢综合征发病风险，指导医生制定综合治疗方案。
2.7 网络连接可实现联网功能，使检测数据多科室、多单位网络化共享，通过网络直接读取数据，进行编辑和统计符合三高共管-Connection/慢病深管-Connection标准.
2.8、数据检索 可通过输入简单的ID信息实现数据检索
2.9、报告格式 多种人性化检测报告，可根据具体情况随时选择适合医生/病人的不同用途的报告格式，以提高患者治疗适应性
2.9无创性血压测量部分
2.91血压测量范围 2.0 kPa～34.7kPa(15 mmHg～260mmHg)
2.92测量精度 NIBP精度：±0.4 kPa(±3mmHg)(静态时)
2.93分辨率≤0.1 kPa(1 mmHg)
2.94压力检测 半导体石英式压力传感器
2.95加压方式 泵自动加压方式
2.96减压 电磁式控制阀自动减压方式
2.97排气 电磁式控制阀自动快速排气方式
2.98按防电击的程度分类 防除颤BF型应用部分
2.99防颤器带保护
3.0心电部分
3.01导电3电极法(I诱导)
3.02心率测量范围  30 bpm-240bpm
3.03心率精度  ±1 bpm或±1%两者取大者
3.04定时数≤1.7秒
3.05按防电击的程度分类  防除颤CF型应用部分，施加的除颤电压为5KV,恢复10秒后设备能按预期功能继续工作
3.06防颤器带保护
3.1心音信号检测部分
3.11方式  空气传导型传感器
3.12检测部件  电容式传感器
3.13周波数特性  LPF-300 Hz
3.14 QRS波幅度范围  0.5mV～5mV
3.15 QRS波持续时间  70 ms～120ms之间
3.16按防电击的程度分类  防除颤BF型应用部分
3.17防颤器 带保护
3.2、图形及画面显示
3.2.1、可显示心电图和心音图及四肢脉搏波波形图
3.2.2、可显示不同年龄、性别的PWV标准曲线
3.2.3、≥8.4英寸中文彩色触摸液晶显示屏，显示分辨率≥640 像素× 480 像素
3.3、标准附件
心音探头1个，ECG感应夹1对，上臂标准袖带1组，脚踝标准双层袖带1组、心音探头加重物1个，使用说明书1册
条码枪1个
</t>
  </si>
  <si>
    <t>彩色多普勒超声诊断仪</t>
  </si>
  <si>
    <r>
      <rPr>
        <sz val="9"/>
        <rFont val="宋体"/>
        <charset val="134"/>
      </rPr>
      <t>一、用途：主要用于腹部、妇产、胎儿心脏、成人心脏、经食道心脏（三类注册证具备术中应用，二类注册证不具备）泌尿、新生儿、小儿、血管（外周、颅脑、腹部）、小器官、骨骼肌肉、神经、术中（三类注册证具备术中应用，二类注册证不具备），造影、介入等方面的临床诊断和科研教学工作，具有世界先进水平，具备持续升级能力，能满足开展新的临床应用需求。    
二、主要技术规格及系统概述：
2.1 主机成像系统：
2.1.1 高分辨率液晶显示器≥23.8英寸分辨率1920×1080,无闪烁，不间断逐行扫描，可上下左右任意旋转，可前后折叠。
2.1.2 操作面板具备液晶触摸屏≥12英寸,可通过手指滑动触摸屏进行翻页，直接点击触摸屏即可选择需要调节的参数，操作面板可上下左右进行高度调整及旋转，最大旋转角度达720度。
2.1.3 解剖M型技术,可360度任意旋转M型取样线角度方便准确的进行测量,支持所有探头
 2.1.4 动态范围≥320dB
2.1.5 数字化通道≥7,000,000
2.1.6 智能化一键图像优化技术；可自适应调整图像的增益等参数获取最佳图像
2.1.7 空间复合成像技术，同时作用于发射和接收（作曲别针试验），支持所有凸阵、微凸阵和线阵成像探头
2.1.8自适应核磁像素优化技术，改善边界显示，提高分辨率，减少伪像，支持所有成像探头，可分级调节≥5级。
2.2 先进成像技术：
2.2.1  具备全屏高清放大功能，动态实时检查界面放大后图像显示区域尺寸≥23.8”，显示比例≥16：9，分辨率≥1080p（1920x1080），并可显示或隐藏屏幕菜单。
2.2.2 线阵、凸阵及容积探头具备超宽视野成像扫描技术：结合先进的成像技术如复合成像技术结合使用，
2.2.3 扩展成像技术：凸阵、微凸阵、线阵探头均具有此功能，且空间复合成像技术及斑点噪声抑制技术支持其扩展区域。
2.2.4 多影像实时对比联合诊断技术：主机可直接获取和浏览CT/NM/MR，乳房X线/超声的DICOM图像，同屏对比既往和目前的超声图像，回顾实时的、存储的、输出的图像进行对比诊断。
2.2.5 术者模式，支持触摸屏同步显示超声显示器图像，并可在触摸屏上使用手指移动随意多角度调整位置、图像缩放和旋转等。
2.2.6具有微视血流成像技术与高清微视血流成像技术双模式，可高清显示超微细血流及超低速血流信号，支持凸阵、线阵探头、微凸阵探头，可用于腹部、浅表、肌骨、儿科、血管等多种应用，具有单独模式、增强模式及2D对比模式，具有8种map图可选，并可进行血流速度测量，已存储的图像亦可使用增强模式进行观察。
2.2.7 脑卒中疾病诊断相关技术
1) 可自动记录颈总动脉和颈内动脉的近端、中端、远端的血流速度测量结果
2) 自动得到颈总动脉和颈内动脉血流速度峰值、计算出颈内动脉和颈总动脉的血流速度峰值速度比
2.2.8 具备智能多普勒血管检查技术
1) 单键优化二维、多普勒图像质量、单键自动调整取样框角度、位置、取样门位置、角度等
2) 具备血流自动追踪技术，可跟随探头的移动实时追踪血管位置，自动调整彩色图像（包括取样框角度、位置等），自动优化频谱测量以保证测量值的准确性
2.3 输入/输出信号：
2.3.1 输入：DICOM DATA
2.3.2 输出：S-视频、内置DP高清数字化输出
三、系统技术参数及要求：
3.1 系统通用功能：
3.1.1探头接口选择：≥ 4个，微型非针式，并激活可互换通用，接口需具备照明系统方便在暗室环境更换探头
3.1.2 注册证管理类别为第三类注册，符合医疗器械分类目录的第三类要求，并支持经食道探头应用。
3.2 探头规格
3.2.1 频率：超宽频带探头，最高频率≥22MHz, 从2 MHz 到22 MHz
3.2.2 支持纯净波探头≥11把，具有腹部、浅表、心脏、腔内、经食道、腹部容积全面纯净波单晶体探头支持
3.2.3   腹部纯净波凸阵探头（1.0-5.0MHz）
高频线阵探头（5.0-12.0MHz）
心脏纯净波相控阵探头（1.0-5.0MHz）
腔内纯净波凸阵探头（3.0-10.0MHz）
3.2.4支持儿童纯净波相控阵探头扇扫角度≥120度
3.2.5支持线阵探头阵元数≥1900个，深度≥14厘米。
3.3 二维显像主要参数：
3.3.1成像速度：相控阵探头，85°角,18CM深度时,帧速度≥58帧/秒
凸阵探头, 85°角,18CM深度时,帧速度≥45帧/秒
3.3.2 增益调节：TGC增益补偿≥8 段，LGC侧向增益补偿触摸屏可视可调≥8 段，B/M 可独立调节；；
3.4 频谱多普勒：
3.4.1 最大测量速度：PWD正或反向血流速度：≥ 10.0 m/s（0度夹角）；
CWD:血流速度</t>
    </r>
    <r>
      <rPr>
        <sz val="9"/>
        <rFont val="Wingdings 2"/>
        <charset val="134"/>
      </rPr>
      <t></t>
    </r>
    <r>
      <rPr>
        <sz val="9"/>
        <rFont val="宋体"/>
        <charset val="134"/>
      </rPr>
      <t xml:space="preserve">28.0m/s
3.4.2 取样宽度及位置范围：宽度 0.5mm至20mm多级可调，且最低测量速度：≤ 0.25mm/s (非噪音信号)；；
3.5 记录装置：
3.5.1 内置一体化超声工作站：数字化储存静态及动态图像，动态图像及静态图像以AVI、BMP或JPEG等PC通用格式直接储存
3.5.2 主机硬盘容量≥1T（1024GB）
3.5.3 USB接口≥5个，用于图像传输
3.6 设备使用年限≥10年
3.7.提供规范的接口文件，并配合进行门诊系统的集成.。
四、配置清单
序号 规格 数量
1.  彩超主机 1
2.  联合影像技术 1
3.  智能多普勒AutoDoppler 1
4.  二维全景成像 1
5.  左室心腔造影 1
6.  负荷超声心动 1
7.  微视血流成像 1
8.  立体光影血流成像技术 1
9.  全身临床选件软件包 1
10.  心脏探头 1
11.  腔内探头 1
12.  线阵探头 1
13.  腹部探头 1
</t>
    </r>
  </si>
  <si>
    <t>耦合剂加热器</t>
  </si>
  <si>
    <t>温度可调20-55℃，静音加热，超温报警，12伏安全电压</t>
  </si>
  <si>
    <t>超声椅</t>
  </si>
  <si>
    <t xml:space="preserve">
1. 符合人体工程学设计，缓解腰肌劳损，减少疲劳及神经压迫，预防肩周炎、腕管及脉管综合症等职业病症；
2.  椅面、椅背采用防水、防腐防紫外线、抗菌耐磨防皮，适用于医学、化工等各种科研工作环境；
3.  椅面、椅背内部坐（靠）垫使用高密度泡沬软垫，一次性整体发泡成型坐垫工艺，不易变形，结实耐用；
4. 靠背可适度后倾，最大后倾角度10度，可在最大后倾范围内的任意角度位置锁定，有解锁自动回调功能；
5. 移动式马鞍形椅面，前后移动范围：5±1cm。
6. 椅面可高度调节，高度范围：55-67cm； 
7.  椅面坐垫托盘采用钢板固定件，安全可靠，使用寿命长；
8. 高级气动杆，30余万次使用寿命；气缸承重≥100Kg；
9. 全方位脚托，优质钢材质，二次电镀，永久防锈；脚托直径：50cm；上下调节范围：16±1cm；
10. 底座采用铝合金材质，抛光处理，光亮如新；
11. 万向轮，静音耐磨，有重力制动功能，负重即自动锁定，防摔防滑，安全等级高；</t>
  </si>
  <si>
    <t>台灯</t>
  </si>
  <si>
    <t>160mm大发光面板，5A级全光谱护眼台灯，智能感光，无蓝光危害，可视化触控操作台。</t>
  </si>
  <si>
    <t>注油机</t>
  </si>
  <si>
    <t>1，额定电压：AC220V±22V   50Hz±10Hz,
2，额定功率 ：40W 
3，空气源压力 ：4kg/cm²～8 kg/cm²,
4，工作压力 2.2 kg/cm²～2.5 kg/cm² 
5，油管容量： 300ml ,
6，电机参数：额定电压:12V 直流额定功率:6W.
7，转速:3000转/分</t>
  </si>
  <si>
    <t>器械干燥柜</t>
  </si>
  <si>
    <t>1、容积：≥80L
2、处理量：一次性处理≥2个DIN标准器械托盘
3、门密封要求：密封胶条嵌于舱体，采用圆弧形中空结构。
4、程序：≥8套程序，≥2套默认程序。
5、人机交互：≥5寸液晶显示屏。
6、干燥温度：40℃~90℃可设置
7、干燥时间设置范围：1~999min</t>
  </si>
  <si>
    <t>除湿机</t>
  </si>
  <si>
    <t>1、额定除湿量 138L/D (30℃ RH80%)
2、名义除湿量3.33kg/h (27℃ RH60%)
3、适用面积 70-300平方米， 
4、功能：压缩机延迟保护/散热高温保护，故障代码提示/断电记忆，
5、额定功率： 1300W，最大功率： 1700W</t>
  </si>
  <si>
    <t>印模调合机</t>
  </si>
  <si>
    <t>1， 全自动电脑控制：5个搅拌程序预设，适用于不同搅拌量的各类印模材料。,
2， 数码显示：运行过程一目了然。
3， 可采用自编程序4-16秒。
4，特殊减震及抽动装置，运行平稳。
5，电源：220V-240V /50Hz-60Hz
6，功率：400W,
7，旋转速度：3000r.p.m/50Hz，3600r.p.m/60Hz
8，定时范围：4-16秒,
9，记忆模式：5档（4种固定模式+11种自选模式）</t>
  </si>
  <si>
    <t>技工抛磨机</t>
  </si>
  <si>
    <t>1、最高转速: 35000转/分钟
2、输出功率: 65W
3、最大扭矩: 2.8N.cm
4、ON/OFF开关脚踏
5、正/反转切换
6、自动过载保护功能</t>
  </si>
  <si>
    <t>技工喷砂机</t>
  </si>
  <si>
    <t>一、 用途:喷除烤瓷冠上氧化皮。
二、 特点:结构简单，设计合理，配有两支喷砂笔，一支除尘笔，可以和吸尘器接口相接。
三、 技术性能
1． 工作电源：交流220V±10V  50Hz
2． 电源要求：压力1-6bar  流量40升/分空气
3． 介质：70-250目氧化铝砂</t>
  </si>
  <si>
    <t>口内牙片机</t>
  </si>
  <si>
    <t>1、高频直流发生器，200kHz。
2、球管电压：60 kV和70kV可选。
3、焦点：≤0.7 mm  （IEC 60336 标准） 。
4、总滤过：2 mm Al。
5. 阳极热容量：7 KJ
6. 最大X光球管热容量：140 KJ
7、曝光时间范围：0.02-3.2 秒。
8、可直接选择成人或儿童模式。
9、可直接选择胶片或数字模式。
10、支撑臂稳定，易于定位，拥有抗微动结构防止定位漂移。
11、伸展臂灵活，满足360度任意角度定位，拉伸长度可达2160mm
12、遥控装置及远程曝光控制。
13、符合人体解剖学的多种预设程序，实现智能化曝光控制。
14、使用方便，可以根据实际需要手动对曝光设置值进行调整。
15、可以根据实践要求，对常用的曝光参数设定值进行程序预设并储存。
16、内置曝光剂量显示。</t>
  </si>
  <si>
    <t>牙科治疗仪</t>
  </si>
  <si>
    <t xml:space="preserve">一、病人椅：
1.1 联体式病人椅，手术灯和医生单元随椅子的升降一起联动，相对高度不发生变化。
1.2 病人椅采用德国超静音直流电机驱动设计，移动平稳；
1.3 患者座椅升降高度：35cm～83cm，椅背倾斜角度105°-175°
1.4 病人椅的提升重量：大于等于180kg（有技术文件证明）
1.5 符合人体工程学设计的患者椅。2个扶手，可向上旋起，方便病人进入或退出。扶手的皮可以拆卸进行彻底清洗或更换。
1.6 靠背及座垫关节轴联动功能，防止“拉伸效应”
1.7 多关节头枕，可翻转，适用于行动不便患者在轮椅上接受治疗。可下翻至靠背肩部以下，适用于儿童患者。
1.8 专业的凸字形靠背，肩部较窄，充分允许医生尽可能的靠近患者的口腔。
1.9 在牙椅基座处有一个脚控的吸唾器开关，适合医生独立操作及紧急情况停止吸唾。
二、医生单元
2.1 可选上挂或下挂式器械盘：上挂式器械盘，器械管线最大拉伸长度90cm，两档锁定位置
2.2 手机管线均为光纤，并标配原装光纤控制部分。
2.3 同品牌第三代无碳刷马达技术：100～40,000 rpm,带有光纤25,000LUX照明。（电马达选配）
2.4 牙椅的医生操作台，助手操作台、操作灯都具有灵活广泛的移动性。确保在作治疗时摆放其他大型设备所需要的空间。
2.5 下挂式器械台，在器械台侧面有附加的器械托盘。保证有双台面可以放置治疗器材
2.6 可放置5个器械的器械架，手机摆放位置可灵活的更换，满足医生个性化的操作习惯。
2.7 集成电动马达smartdrive技术，电动马达在最低转速时就可以达到最大扭力，而非线性递增。（电马达选配）
2.8 配有功能强大的液晶显示面板可显示：牙椅自动和手动位状态、动态器械的转速、电动马达转动方向，洁牙机振动频率、手机光纤喷雾状态、痰盂和水杯的出水及时间设定等。 
2.9 可以为6个医生独立设置各三套个性化的治疗程序（6位X3套）
2.10 手机头/快接头/治疗台内部有防回吸设计，充分的防止交叉感染的发生。手机管线回油收集器，保证牙椅内部的干净。
三 护士单元
3.1 三关节助手位可大范围移动，距离长达125cm
3.2 助手单元旋转范围超过60°，能确保您的助手在任何时候都能以最佳、最符合人体工程学的健康的姿势，来协助患者的诊疗。
3.3 四搁架助手器械单元，配有带微动开关控制的强弱吸唾器各一套及护士用三用枪一支
3.4 具有同医生位相同的控制功能，控制牙椅自动和器械参数、痰盂和水杯的出水及时间设定等。能最大程度的协助医生的操作。
3.5 恒温的漱口杯出水，减少患者受刺激。保证手术的效果。口杯出水温度能在液晶显示屏可见并可以更具需要调节
3.6 在0.2Mpa的水压时，旋转水流应能冲刷全部痰盂底部；排水速度&gt;5升/分钟；痰盂排水口有易于清洗的过滤器；瓷质痰盂表面光滑，可拆卸清洗和消毒。
3.7 可拆卸的陶瓷质地痰盂，美观、耐用、易清洁。
3.8 标配深度管路消毒系统
3.9 随机配有牙椅同品牌的的专用手机管路清洁液
四、 脚控器设计：
4.1 通过左右拨动脚踏的控制手机转速和功率，不需持续施力，调好转速功率后轻踩踏板就恒速/功率工作；
4.2 多功能脚踏可控制椅及器械并具有安全切断功能，使用脚踏控制器可切断设备运转
4.3 多功能脚踏可控制器械喷气/喷水/功率转速/电动马达正反转向。
4.4 多功能脚踏可控制手动椅位的运动、控制自动椅位的运动。切换2个医生设定相互独立的自动椅位程序。
五 手术灯设计：
5.1 反射式LED无影冷光灯。减少眼部刺激，全视野照射。
5.2 随患者进入工作椅位或休息椅位自动开/闭。
5.3 调最大亮度为35000LUX，亮度无极可调
5.4 有专门用于摄影摄像的无频闪模式。
5.5 手柄可卸进行彻底清洁消毒。
六：配置清单：
病人椅 标准型病人座椅 1
 左扶手（固定） 1
 右扶手（可旋转） 1
 超静音直流电机驱动系统 1
 防牵拉背臀补偿系统 1
 旋钮式多关节头枕 1
 进取型靠背 1
医生单元 下挂式器械台 1
 侧延伸器械台 1
 美式不锈钢托盘 1
 5单元器械搁架 1
 6孔光纤管线 3
 医生用三用枪（ONE） 1
侧箱 深度管路清洁系统 1
 多关节护士器械臂 1
 4单元护士器械搁架&amp;护士控制系统 1
 使用与中央负压的强弱吸系统 1
 强&amp;弱吸管 1
 负压选位伐&amp;负压停止踏板 1
 护士用三用枪（ONE） 1
 可拆卸陶瓷痰盂 1
 可旋转联体侧箱 1
 漱口水恒温系统 1
手术灯 MAIA反射式LED手术灯 1
脚踏 多功能脚踏 1
医护座椅 医生用座椅 1
消毒耗材 随机原厂管路消毒液 1
</t>
  </si>
  <si>
    <t>齿科比色仪</t>
  </si>
  <si>
    <t>1、电子比色仪
2、受温度影响小，环境温度低至5℃可使用
3、电池寿命长，充满电可测量2000次以上
4.多重算法还原真实颜色，比色不受颜色，环境光线和背景颜色影响可快速简单精准测量天然牙颜色，并可获取所测天然牙与最接近的色号的偏差信息
5.采用高精度分光光度计技术，抗光线干扰性强，照明灯下仍可使用，比色结果偏差度以红黄绿标注简单易懂
6.内置灯源类型:白色的 LED灯，功率高。
7.电源适配器(输入):交流110v~240 v,50~60 赫兹
8.电池类型:可充电锂电池(内置)
9.电池容量:≥1500mAh
10.充电接口:TYPE-C</t>
  </si>
  <si>
    <t>光固化机</t>
  </si>
  <si>
    <t>一、主机部分
1.1设备光强输出波长为385nm-515nm，可聚合绝大部分牙科光固化材料
1.2 可输出四挡光强:2300mW/cm²、1500mW/cm²、1000mW/cm²、600 mW/cm2分别适用于极速固化、大块树脂深度固化、软启动和脉冲模式下有效固化防止树脂材料的应力收缩和龋齿检测，四挡光强皆可供医生自行设置固化时间
1.3强大动力支持:搭载≥1600mAh大容量电池，可支持≥1200次3秒固化
1.4光强可视:搭载OLED 屏幕，清晰显示模式、光强、固化时间及主机电量
1.5内置有6种工作模式，分别为高效模式(M0，M1，M2)软启动模式(RAMP)，脉冲模式(PULSE)，龋齿检测模式(Detect)。
二、灯头部分
2.1 ≤9mm 厚超薄机头，轻松抵达后牙，保证近平行光输出
2.2 360°可旋转机头，轻松照射整个口腔
2.3机头一体化，坚固耐摔，光强由机头直接输出，减少光衰
2.4机头装置直径≥9.5mm的凸透镜，具有聚光作用，光学有效面积≥70.8m㎡
2.5 蓝紫双色光:四灯珠分别为三颗蓝色LED灯,一颗紫色LED灯</t>
  </si>
  <si>
    <t>妇科分泌物分析仪</t>
  </si>
  <si>
    <t>1．全自动一体机：实现一次性完成形态学和功能学检测，要求形态学和功能学检测部分必须为一体机，无需外置显微镜。
2．形态学项目：红细胞、白细胞、上皮细胞、小圆上皮细胞、线索细胞、霉菌（菌丝、孢子、芽孢）、滴虫、清洁度等，可扩展其他项目。
3．功能学项目：PH值、过氧化氢检测、β-葡萄糖醛酸苷酶、白细胞酯酶、唾液酸苷酶、β-N-乙酰氨基葡萄糖苷酶、脯氨酸氨基肽酶，可扩展其他项目。
4．独特玻片技术：采用一次性细胞计数板，非形态学和功能学一体玻片，实现自动盖片涂片，防止镜头交叉污染，保证标本层次分明。
5．全自动镜检技术：内置显微镜，实现显微镜自动对焦、自动切换高低倍镜（10×，40×），符合标准镜检要求，可选择清晰点进行拍照并录制视频后上传。
6．湿片镜检（湿片/染色）技术：可选择性自动滴加白带染色液，支持湿片镜检、湿片染色镜检和生化检测一机多测，可进行灵活组合。
7．人工智能大数据识别技术：实现自动判别结果，功能学结果与人肉眼判读结果的符合性不小于95%，形态学结果与肉眼判读结果的符合率不小于90%（并提供检验报告）。
8．报告单：自动生成由形态学和功能学检测结果合并的图文并茂的检测报告。
9．视频捕捉技术：针对每个高倍镜视野具有视频录制功能，可动态观察标本多层析图像，捕捉滴虫运动轨迹。
10．形态学图像采集功能：形态学图像采集非分割图，包含≥1张低倍镜视野全景图和≥3张高倍镜视野图，并能录制视频，方便人工复审和溯源。
11．吸样加样装置：采用加样针加样而非一次性tip头，吸样加样装置为一体，实现自动加样和自动清洗操作，减少耗材浪费。
12．检测速度：一次可进样30个样本，随到随检，批量检测速度≥60标本/小时，预留急诊位。
13．精确颜色判读：颜色判读在密封的暗室中完成，有效的避免了自然光对判读结果的影响和干扰，使检测结果更准确；
14．pH孔样本要求在温育之前判定结果，以保证此样本不会因温育而挥发，使pH值读数更准确；
15．质量控制与管理：配备原厂自产的阴道炎联检质控品和有形成分质控品并均取得单独注册证，软件自带质控功能模块，可上机操作。（提供阴道炎联检质控品和有形成分质控品的注册证）
16．信息化管理：可与医院的信息管理系统联网，实现检测结果的共享及病例信息管理的标准化
17.提供规范的接口文件，并配合进行门诊系统的集成.</t>
  </si>
  <si>
    <t>电子阴道镜</t>
  </si>
  <si>
    <t xml:space="preserve">1. 镜头参数 
1.1. 镜头具有连续变焦、自动聚焦和高清CMOS成像功能，输出FULL  HD 1080P信号。
1.2. 高清摄像模块像素≥200万，成像系统水平分辨率≥1100TVL。
1.3. 放大倍数支持：1-60倍，有效操作距离：150mm-350mm（3X）、160mm-340mm（5X）、240mm-330mm（18X），最大放大倍数260mm-330mm。（提供检测报告并加盖厂家公章）
1.4. 视场范围：≥Ø100mm(3X)，≥Ø30mm(5X)，≥Ø15mm(18X)，最大放大倍数时应≥Ø5mm（提供检测报告并加盖厂家公章）。
1.5. 景深：≥150mm(3X)，≥120mm(5X)，≥50mm(18X)，最大放大倍数时应≥30mm。（提供检测报告并加盖厂家公章）。
1.6. 光斑直径≥Ø70mm，光斑直径内照度均匀性≥80%，显色指数Ra≥90,工作距离为20cm处光源中心温升≤1℃（提供检测报告并加盖厂家公章）。
1.7. 空间分辨率≥14 lp/mm；图像几何失真度≤1%，色彩还原最大误差≤30NBS，平均色彩还原误差≤20NBS。
1.8. 防水按键设计，9按键扇形布局，可实现视野变换、焦距调节、白光变色温成像、电子绿色滤镜成像、计时显示、自动图像采集和图像冻结控制，支持镜头手柄控制图像采集。
1.9. 可通过镜头操作按键独立控制醋酸计时显示/关闭功能，计时时长可自定义设置，并可在打印报告中显示时长标记。
1.10. 镜头可以控制软件模块与功能，能控制进入病人信息、观察检查、检查分析、打印报告和编辑报告；能控制按阴道镜质控要求时序显示图像对比，支持6、9、12倍快速切换。
1.11. 镜头手柄后方按键具备定位宫颈口、采集图像、按时序对比图像功能。（提供证明文件并加盖厂家公章）。
1.12. 设备具有两个独立的视频输出接口，与工作站集成一体，无需通过转换器可扩展显示镜头原始图像，可实现双屏实时同步显示进行操作培训或与便于医患沟通交流（提供检测报告并加盖厂家公章）。
1.13. 配置即插即用的脚踏开关，支持采集图像/冻结并采集图像/开启计时功能/切换界面等功能，与镜头支架独立，保证图像采集的稳定性。
1.14. 采用全金属模具结构可升降直立式支架，镜头可调，确保其使用的稳定性，升降固定可靠性及操作的灵敏性。
2. 工作站性能参数
2.1. 具有自动提示患者随访管理功能，医护人员可根据患者需求转入预约。
2.2. 具有病例重点关注功能，医生可以快速标记需要关注的重点患者，便于医生分级管理和快速查找患者信息。
2.3. 能将采集的图像按时间顺序同屏显示（图像数量≥12幅），并且可以通过镜头扣手按键一键控制，方便医生对比分析患者病变部位醋白变化和碘染色的关联。
2.4. 提供≥2种方式开启计时功能，支持≥4种采图方式（手扣采图、软件按键采图、自动计时采图、脚踏开关采图）。
2.5. 具有语音播报操作提示功能，自动给出临床检查流的操作提示信息，便于临床规范阴道镜检查操作。
2.6. 提供IFCPC2011/ASCCP 2017阴道镜专业术语以及临床参考图谱，具有国际认可的RCI评估和Swede评估，能够根据用户的评估结果，结合病人信息资料等检查信息，提示病变级别，记录用户确认后的最后结果。 
2.7. 在观察检查页面具有独立的历史检查图像显示框。同一患者上一次检查图像能够自动加载，并与当前检查图像并排显示，便于医生对比分析、追溯患者检查治疗过程（提供证明文件并加盖厂家公章）。
2.8. 提供R-way阴道镜诊断评估方法，具有阴道镜操作提醒及自动采图功能，量化检查流程，提供基于三种不同溶液实验结果关联“特征”的智能评估和报告系统，根据HPV/TCT 阴道镜图像特征进行自动关联，具有提示活检点和病变位置，支持再病人阴道镜检查图片上进行活检标记，自动给出处理建议（提供检测报告并加盖厂家公章）。
</t>
  </si>
  <si>
    <t>高频红外光治疗仪</t>
  </si>
  <si>
    <t>1.光源：卤素光源；
2.光谱范围：560~1400nm；
3.光治疗能量密度中心：距出光口14cm≥480mW/cm2，距出光口26cm≥230mW/cm2（±10%）；
4.工作模式：可连续输出；
5.光斑直径：工作距离出光口26cm处≥ 10CM；
6.光源能量照射深度：5~10cm；
7.辐照不稳定度: Δp1≤10%；
8.工作时间控制模式：照射时间连续可调，治疗时间结束时自动关闭光源；
9.最低储存和运输稳定：-20℃；
10.治疗过程中主机外壳温度：不超过41℃* 
11.光源升降要求：气动升降系统
12.温度保护：仪器具有过温报警保护功能和自动切断光源输出功能
13.倾倒防护：仪器具有倾倒报警功能并具有自动切断输出功能
14.计次功能：仪器具有使用计次累积和查询功能；
15.光源过滤系统：对光源具有液体过滤系统；
16.注册证适用范围：对疼痛、炎症有辅助治疗作用，能促进组织修复和再生等作用；</t>
  </si>
  <si>
    <t>盆底肌康复仪</t>
  </si>
  <si>
    <t>1、适用范围：对患者表面肌电信号进行采集、分析和生物反馈训练，通过电刺激和肌电触发电刺激进行肌肉功能障碍的治疗。
2、主机：集成化一体式机箱设计，信号采集和电刺激模块与工控机封装于同一机箱内。设备后方配置一体化把手，方便移动。
3、主机多功能物理通道≥4个，主机通道连接口位于操作台前方，其中≥4个电刺激通道（STIM），≥3个肌电采集通道（EMG）。
4、设备使用位于通道连接口上方的物理旋钮，方便快速调节电流强度，每个通道均设置各自的独立旋钮控制，可实现多通道不同强度刺激。
5、肌电采集范围：2-2500μV（r.m.s），分辨率：≤0.5μV（r.m.s）上升/下降时间：至少在0s～18s范围内可调。
6、通频带：不窄于20Hz～520Hz (-3dB)
7、刺激电流强度：0-100mA范围内可调，步进0.5mA可调节。
8、电刺激脉冲宽度：至少在50-900μs范围内均可调，步进10us可调节。
电刺激脉冲频率：至少在1-500Hz范围内均可调，步进1Hz可调节。
9、盆底表面肌电标准评估（Glazer评估），对盆底肌肉进行全面且标准化的评估。肌电报告共14项指标Glazer评估，具备一类肌和二类肌两种募集时间检测并出报告全面评估盆底肌功能。
10、所有盆底方案的刺激电流强度可以在治疗前预设，并在下次治疗之前显示上次的电流强度。盆底治疗过程中可以对电刺激的强度、频率、脉宽、刺激时间、休息时间参数进行调节。
11、系统可对多个筛查评估结果进行趋势分析，并自动绘制趋势分析折线图，显示不同阶段的结果。
12、系统支持扫码读取患者信息，标配扫描器，通过扫描器可识别患者在手机端填写的基本信息，实现扫码后读取所填写的全部信息并在设备中自动建立病患档案。
13、阴道电极，体表电极接口为2.0mm插针接口。
14、主机电源供电：220V，50Hz，主机内不含内置电池供电。</t>
  </si>
  <si>
    <t>利普刀</t>
  </si>
  <si>
    <t xml:space="preserve">1.1. 整机安全性：
1.1.1. 患者漏电流及患者辅助电流要求正常状态下≤0.01mA，单一故障状态下≤0.05mA，需要提供证明其功能的CFDA注册检测报告；
1.1.2. 具有功率输出自动补偿功能，针对不同人体组织自动调节输出功率达到最佳切割和凝血效果；需提供证明其功能的证明文件；
1.1.3. 安全标准：CF型，带除颤保护，I类输出，符合国标GB9706.1-2007和专标9706.4-2009安全标准。
1.1.4. 通过EMC电磁兼容认证，有效减少对其他生命检测设备的干扰。
1.2. 技术要求：
1.2.1. 工作模式：需提供证明其功能的证明文件：
a）三种电切模式：纯切、混切1、混切2；
b）两种电凝模式：柔凝/凝切、强凝；
c）两种双极模式：精细双极、标准双极；
1.2.2. 工作频率：两种工作频率：电切模式频率为330kHz,电凝模式频率为1MHz；需提供证明其功能的证明文件；
1.2.3. 输出功率：整机输出功率为0～200 W，且功率调节精细，1W可调，真正实现精细切割，卓越电凝；需提供证明其功能的证明文件；
1.2.4. 具有开机自检和双回路安全自动监测、控制（自动监测异常并关闭功能输出）功能，并能声光报警提示；
1.2.5. 中性电极实时监测接触质量系统，全程实时监测极板的工作状态、贴合面积及组织阻抗并以数字形式显示与操作面板上，最大程度的减少因中性电极接触面积减少而造成的灼伤风险，需提供证明其功能的证明文件；
1.2.6. 误操作报警功能，设备在运行中出现故障能能立刻停止功率输出并显示相应错误代码，及时提醒使用者（脚踏误操作报警、电压电流超差报警等）；
1.3. 功能要求
1.3.1. 功率设置高亮LED数字显示，防水按键方式调节，易于清洁消毒；
1.3.2. 工作音量可调节；
1.3.3. 柔凝/凝切档位，具有组织的切割功能，切割的同时还具有一定的凝血效果，是专为LEEP手术设计；
1.3.4. 具有两种启动方式：手控和脚控；
1.3.5. 可掉电保存当前使用模式及使用功率；
1.3.6. 具有自动电压调节功能；
1.3.7. 采用数字化电路设计，微电脑控制程序，确保输出精细稳定。可提供相关控制程序发明专利；
1.4. 配套设施
1.4.1. 可选配绝缘专用手术台车；
1.4.2. LEEP刀主机和LEEP手术吸烟器均为原装配套，确保临床使用的安全性、可靠性；
1.4.3. 提供多种类型的手术电极 ；
2. 手术烟雾净化吸烟器技术指标及主要性能参数：
2.1. 具备三级过滤方式，过滤效果可有效滤除99.99%的颗粒物；
2.2. 吸烟流量：≥80L/min，流量输出0～100级连续可调。
2.3. 工作噪声：≤40 db(a)；
2.4. 采用负压吸烟方式，最大真空度：≥14KPa；
2.5. 吸烟器操作方式具有与LEEP刀电磁感应式自启动功能，无需脚踏控制，吸烟关闭延迟时间设置可调；
2.6. 吸烟器电磁感应方式与LEEP主机联控，LED显示延时关闭时间，0~50秒可调；
2.7. 提供可高温、高压消毒专用带烟道绝缘窥器；
2.8. LEEP主机和吸烟器与台车一体化机集成设计，方便临床使用。
</t>
  </si>
  <si>
    <t>牙科无声空压机</t>
  </si>
  <si>
    <t>1、自动定时排水,延长空压机使用寿命
2、储气罐内部喷涂防锈处理，保证洁净气源供应
3、自动启停,保证气压稳定使用
4、设备故障自动报警,过载、过压采用高品质电机,高耐皮碗,质量稳定,使用自动保护功能
5、储气罐容量：25L
6、气流量：55L/min
7、具备一类医疗器械备案凭证。</t>
  </si>
  <si>
    <t>根管测量仪</t>
  </si>
  <si>
    <t>一、主机部分
1.≥13.5英寸彩色TFT屏幕，图像清晰，彩色指示针清晰揭示挫针在根管中的位置;
1.2新一代多频测量技术，正弦波测试原理，干扰更少，准确度更高;
1.3 唇钧、锉夹、探针棒均可高温高压消毒，避免交叉感染;
1.4 可通过菜单键设置根尖止点，根据操作习惯及临床要求设定，及时提醒;
1.5触摸按键，告别藏污纳垢;
1.6根测灵敏度可调，适合不同反应人群;
1.7具有自动关机时间设置、自动返回主页面设置、中英文语言设置、音量设置等功能;
1.8 主题背景可调;
1.9屏幕亮度可调，不同视觉感受、更省电;
1.10多种参考点音效可选;
1.11 具有根测演示功能;
二、主要技术参数
2.1电池: ≥3.7V/800mAh锂电池:
2.2电源适配器:输入:AC100-240V，50/60Hz输出:DC5VDC1A，5W;
2.3 功率:0.35A 04114311
2.4保护程度:IPX0
2.5 电气安全等级:第二级
2.6 显示:≥3.5英寸彩色TFT 屏幕
2.7声响提示:根管锉在距离根尖小于2mm时</t>
  </si>
  <si>
    <t>超声喷砂牙周治疗仪</t>
  </si>
  <si>
    <t xml:space="preserve">一、主要技术参数:
1. 可充电锂电池：3.6V/750mAh
2. 输出的尖端主振动偏移（最大值）：90μm，偏差：±50%
3. 输出的尖端振动频率：30±5kHz
4. 输出的半偏移力（最大值）：10N 偏差：±50%
5. 尖端输出功率：3W～20W
6 主机保险：T3.15AH 250V
7. 进水压力：1bar～5bar (0.1MPa～0.5MPa)
8. 进气压力：5.5bar～7.5bar（0.55MPa～0.75MPa)
二、功能简介:
主机部分：
1.集龈上、龈下喷砂洁治，舒适洁牙，牙周治疗，根管治疗功能于一体。
2.手柄支架带霍尔感应功能，根据所选用工作手柄自动切换工作模式。
3.前面板采用≥5.5寸触控液晶屏，可简洁清晰地调节功率、水量、温度。
4.双水路切换，可实现自动供水，也可使用外接水路供水。
5.供水提示灯设计，更直观观察供水方式，采用自动供水，蓝色提示灯亮起。
6.全透明漏斗形粉罐，粉罐可360°旋转，能够实时观察砂粉流动情况。
7..单功能有线脚踏和多功能无线脚踏双脚踏配置。
8.蓝牙5.0无线多功能脚踏，标准模式、无水模式、清洗模式、增强模式四种脚踏功能模式。
9.水路、气路接口均带过滤器，过滤水中杂质和气路中的水分。
10.配有1400mL大容量水瓶，满足长时间洁治需求。
11.工作过程采用微电脑全自动控制，操作方便简介，效率高。
12.内置变压器，内部水电分离，更加安全。
超声部分
1.工作尖椭圆形振动轨迹，治疗、抛光一起完成，工作尖振幅小，实现无痛治疗。
2.超声功率、水量均为0-12档调节，水流量0-75mL/min，满足各种洁牙需求。
3.超声手柄尾线接口带有防滑纹，便于操作。
4.采用钛合金工作尖，不伤牙骨质、牙釉质。
5.自动供水模式下可以使用双氧水、次氯酸钠、洗必泰等专用药液，提高临床治疗效果。
6.超声手柄可自由拔插，能在134℃高温和0.22MPa高压环境中进行灭菌处理。
7.有清洁模式，可自动排水冲洗30秒，便捷清洁管路。
喷砂部分
1.300W功率的水路加热功能，有不加热、加热至25℃、30℃、35℃、40℃五种选择，按需控制洁治水温，提高洁治舒适度。
2.喷砂功率、水量均为0-12档调节，出砂量0.4-4g/min（14μm赤藓糖醇喷砂粉）、0.4-7g/min（65μm碳酸氢钠砂粉），水流量0-75mL/min，清洁效率高。
3.龈上、龈下独立喷砂粉罐，清晰显示砂粉刻度。龈上粉罐装砂量8-75g(65μm碳酸氢钠)，龈下粉罐装砂量3-15g(14μm赤藓糖醇)
4.喷砂手柄尾线可拆卸，便于清洁疏通和维护。
5.喷砂手柄采用三段式设计，装卸简单，便于清洁和维护。
6.喷砂手柄尾线接口带有防滑纹，便于操作。
7.龈下喷嘴四孔设计，三孔出砂一孔出水，可实现360°旋转。
8.喷砂手柄可自由拔插，能在134℃高温和0.22MPa高压环境中进行灭菌处理。
9.有清洁模式，可自动排气20秒；无操作情况下5分钟后自动排气，减少管道砂粉堵塞。
</t>
  </si>
  <si>
    <t>根管马达</t>
  </si>
  <si>
    <t>一、 主机部分
1.1内置6个可供医生自行设置的程序
1.2在50 – 400gcm 范围内可设置有10个微调扭矩值
1.3动态扭矩实时监控，OLED操作屏幕上能够实时显示工作时的扭矩值大小
1.4遇阻回旋功能，防止断针。当工作时扭力达到预设的扭力值，马达自动反转，当工作扭力降到预设扭力值70%以下继续正转工作。
1.5转速可以调节区间120 rpm—650rpm，参数适配市面上大部分锉。
1.6工作模式包含：正反转模式，往复旋转模式
1.7高级功能：音量可调、屏幕可根据左右手使用习惯调整、自动关机、自动回到待机界面。
1.8自动校准功能，可以校准弯机头的转速扭矩参数
1.9适用于往复旋转和360度旋转的镍钛根管预备器械系统，内置250/30 : 210/30 : 150/30 : 30/150多组往复旋转角度数据，并且参数可调整适用于Reciproc、Waveone、Mtwo、Protaper等系统
1.10可重新设定设备出厂时内部存储的数据
1.11操作系统可实时升级(包括未来几年内新出的系统)，以保证设备的最先进性
1.12内置充电电池，充电4小时、可连续稳定工作4小时以上
1.13无线根管马达，按键启动关闭，操作简便
1.14一体化高精度1:1弯机头，机头可340°旋转
1.15弯机头消毒灭菌简便，机头注油保养。
1.16环境条件：15℃~35℃，相对湿度&lt;80%,0℃时无冷凝，海拔高度&lt;2000m</t>
  </si>
  <si>
    <t>种植机</t>
  </si>
  <si>
    <t>一. 主机显示屏：
1. ≥4.3英寸彩色显示屏；
二. 脚踏控制器：
1. 脚踏可拆卸，便于清洁；
2. 脚踏防水等级: IPX 8 
三. 手术程序及功能设计：
1. 直观的程序设定界面，可调节参数选项不少于6项；
2. 可视化操作步骤，配以彩图及符号显示，使得调节更为直观便捷；
3. 灵活可编辑的使用程序步骤，可设置4 -10 个程序步骤，并可通过脚控进行切换；
4. 预设口内备洞冲洗功能，一键启动，冲洗清洁一步到位；
5. 种植机可单独设定4-10个操作步骤，医生可根据需要进行步骤预设，从而简化工作流程，提高手术效率；
6. 设有一键自动校准功能，确保始终安全、精准、稳定的动力输出；
四. 种植马达及手机：
1. 配同品牌超轻LED马达一个及光纤弯手机一把；
2. LED马达最大扭矩：5.5 Ncm；
3. 专利的SMARTdrive技术，确保开机低速时也能在低振动下迅速达到高扭矩；
4. 光纤弯手机传速比：20 : 1；
5. 光纤弯手机转速范围：15 - 2000rpm；
五. 清洁设计：
1. 分段式种植手机组件，马达与连接尾管可拆卸，种植手机机身与机头可拆卸，使得清洁保养更为彻底；
2. 光滑易清洁的主机表面，可拆卸清洗的脚踏，马达和管线可高温高压消毒；</t>
  </si>
  <si>
    <t>热压胶充填仪</t>
  </si>
  <si>
    <t>模块一:
1.充电底座可实时监控电池温度，充电更安全；
2.显示屏可设置为适应左手或者右手操作；
3.热熔牙胶充填机釆用无线设计，有效加大了操作范围；
4.温控灵敏，显示简洁，操作方便；
5.热熔牙胶充填机有七种预设温度可选择：90℃、120℃、150℃、180℃、200℃、230℃、250℃；
6.安全的保护机制，拥有3-10秒可调的加热保护时间，超时自动停止加热。在无操作十分钟后将自动关机；
7.轻便小巧的手柄，仅重≤80g，且电池可更换，操作灵活，整机寿命更长
模块二:
1.无线手持式设计，符合人体工程学的舒适握感，操作轻巧灵活；
2.标配4枚可重复使用的注胶针，有7款可重复使用注胶针型号供选购；
3.可选配一次性使用注胶针，符合更严格的感控要求，有3款一次性注胶针供选购；
4.银针可360°旋转，装上隔热保护罩后，直接旋转保护罩就可以旋转银针角度，方便快捷；
5.牙胶棒直接装载到注胶针内部，可有效减少牙胶在机器内部的残留，机器清理更方便；
6.牙胶棒装载到注胶针内部，随时可以更换牙胶，无需等待机器冷却；
7.采用OLED液晶屏显示，机器电量、温度、速度等参数可以清晰直观的显示；
8.标配2颗≥2000mAh大容量电池，可1秒快速更换，充满电可供充填约100个根管；
9.双注胶按键对称设计，按键灵敏，操作方便；
10.充电过程中，充电底座可以实时监控电池温度，充电更安全；
11.贴心设计的牙胶余量指示窗，精准直观的显示牙胶余量情况；
12.有完善的保护机制，超时自动停止加热，超时自动关机；
13.有5个预设温度档位可以选择，满足不同的牙胶材料需求，100℃、120℃、150℃、180℃、200℃；
14.有3个注胶速度档位可以选择，满足不同根管的充填需求；
15.有3组可关机记忆保存的参数模式供用户设定，使用更方便快捷；
16.≤26mm*26mm的小巧直径，≤148g的超轻重量，女医生也能轻松操控；
17.领先的加热系统，仅需10-16秒即可加热到200℃，大大减少了注胶等待时间，且加热速度不受电量影响，1格电也能达到满电的加热速度；
18.超快的回退复位速度，牙胶用完后推杆仅需8秒即可回退复位到初始位置装入新牙胶棒；
19.拥有快速排空机制，即使装入半根牙胶棒，也只需3-4秒即可出胶</t>
  </si>
  <si>
    <t>牙周手术治疗仪</t>
  </si>
  <si>
    <t>一、主要技术参数:
1.输出的尖端主振动偏移(最大值):60μm±50%
2.输出的尖端振动频率:25kHz~42kHz
3.输出的半偏移力(最大值):10N±50%
4.尖端输出功率:3W~20W
5.主机保险:T  500mAL250V
6.进水压力:0.1bar~5bar (0.01MPa~0.5MPa).
7.使用年限:≥10年
二、性能:
1.工作尖椭圆形振动轨迹，治疗、抛光一起完成。
2.工作尖振幅小。
3.采用钛合金工作尖。
4.自动供水模式下可以使用双氧水，次氯酸钠、洗必泰等专用药液 
5.手柄带 LED 灯。
6.采用全自动频率跟踪系统。
7.工作过程采用微电脑全自动控制，操作方便简洁。
8.工作手柄可拔插，能在134℃高温和 0.22MPa高压中消毒。</t>
  </si>
  <si>
    <t>备牙马达</t>
  </si>
  <si>
    <t>1、最低转速:100转/分钟
2、最高转速:40000 转/分钟
3、最大扭矩:2.3N.CM
4、工作温升:&lt;5℃
5、推荐工作气压:0.3MPa
6、工作噪音:&lt;53dB
7、马达类型:直流无刷电机
8、接口标准:符合IS03964 标准(YY1012)
9、适配性:可与国内外牙椅通配
10、操控面板:触摸按键，可控正反转、灯光
11、功能模试:1:5\1:1,方便快捷</t>
  </si>
  <si>
    <t>抢救床</t>
  </si>
  <si>
    <t>1.采用电泳+粉末喷涂，并具有一定抗菌性，可有效抑制大肠杆菌和葡萄球菌。
2、规格：全长≥2150mm，全宽≤830mm,床板长≥1880mm，床板宽≥620mm，最低高度≤560mm，最高高度≥890mm，背部升降≥85°膝部升降≥40°，倾斜调节-18°~ 18°。
3、安全工作载荷：≥220KG，
4、背部升降系统：采用静音双气弹簧控制，承重强稳定性好。
5、高低升降系统：采用国产优质液压缸控制，质量更稳定。液压缸外侧有≥5个ABS注塑而成油缸保护套筒，整体颜色搭配协调，不易积灰，便于清洁。
6、床板：采用≥4mm抗倍特材质，强度更高，不变形。
7、框架：采用优质钢材弯管焊接加工而成。
8、护栏： 采用优质六档不锈钢折叠护栏，档柱核心材料使用≥1.5mm304不锈钢，顶端安装进行冲压拍扁处理，并且冲压处加铁片进行提高强度。底管链接处管材厚度≥2mm稳定性高，有效保护高度（离床面距离）≥360mm。有效防护长度达≥1510mm。
9、床体两侧配有倾斜角度显示功能。
10、脚轮：采用中控锁四个直径200mm的脚轮，推车四角都有脚轮控制系统，一脚制动，四轮同时固定。
11、中控刹车连动杆采用一体化圆管成型，保证更高的强度。
12、独立的中心第五轮系统：推车的两侧都安装有控制踏杆，中心第五轮收起时即自由行进；使用时，即“直行”状态，克服运送过程中的惯性作用力，有效地控制前进方向，使运送过程更加安全。
13、床体下有一体式托盘，可放置氧气瓶，使用方便，托盘能承重10Kg。
14、病床两侧设附属挂钩，可悬挂药剂袋，引流袋及污物袋。
15、配有1根输液杆，不用时可收纳在床体下方。
16、床垫：采用面料表面防水处理，易于清洗，装有拉链，外部面料可水洗，7公分的海绵躺卧舒适。
17、配备束缚带，分别安装在背部，膝部，腿部。
18、床体四周设有直径≥100mm防撞轮，外观造型美观，防止在推行过程中发生碰撞可以起到防护作用。
19、推行把手：床头设有L型推行把手，表面进行发泡处理，握感舒适，在不用时可以折叠放下，便于医护人员进行急救措施。床尾设有U型把手，表面经过浸塑处理，提升握感与美观度</t>
  </si>
  <si>
    <t>烘干箱</t>
  </si>
  <si>
    <t>一、产品特点
1.微电脑控制，高精度彩色液晶触屏显示，使用PID算法对温度进行监控，内置标准干燥和消毒程序，便捷操作,可分塑料类和金属类分别进行干燥,可设定相应消毒的时间和温度进行高水平消毒。
2.专为医疗器械设计，内风道内循环，分层结构，避免清洗后的器械受到二次粉尘和病细菌的污染; 侧风板与底加热罩可拆装结构，便于清洗，经久耐用，机内部采用医用不锈钢，箱体采用优质冷轧钢板制作，表面经静电喷涂工艺处理，造型美观大方，防腐耐用; 
3. 加热器、风机结构合理; 锁扣式松紧调节门锁， 确保良好的密封性。 升温快,强迫对流,干热空气直接经过受热物体，干燥更彻底 
4.可选配打印机。
5.超过限制温度即自动中断,确保人员、机器安全。 隔板移动箱内清洗,极大的方便了操作人员； 
6.科学合理,一机多用,可根据规范,科学高水平消毒。利用电热对实心的金属中低危器械进行，高水平的干热杀菌消毒。
二、技术参数
1、温度范围：室温+10~200℃
2、温度波动度：±2℃
3、温度均匀度：±2.5%
4、容积大于或等于65L</t>
  </si>
  <si>
    <t>器械检查放大镜</t>
  </si>
  <si>
    <t>1、旋转角度：≥360° 
2、照明：带圆形灯
3、放大倍数：≥5倍</t>
  </si>
  <si>
    <t>包装材料切割机</t>
  </si>
  <si>
    <t>1、外形材质：304不锈钢
2、导轨材质：铝合金
3、单手操作双向切割
4、带割纸定位
5、尺寸：≥780x340x140mm</t>
  </si>
  <si>
    <t>纯水装置</t>
  </si>
  <si>
    <t>1、产水量：≥300 L/h
2、电导率：&lt;15us/cm(25℃)。
3、主要工艺流程:采用“预处理+单级反渗透+纯水恒压供水”工艺。
4、运行方式:系统相关设备受“水箱液位+压力+流量”联锁控制自动运行。
5、系统具有应急控制措施：可自动手动相互切换模式协调运行，保证设备正常制水。
6、系统采用纯水专用 UPVC管道,主机采用 304不锈钢一体化机架，集成预处理、反渗透及供水系统。
7、具备开机自检、缺水保护报警、停电自动复位、水箱满水后自动停机、高水压、过载保护等功能。RO 膜自动冲洗，水质在线监测系统，可即时测量产水水质。
8、产水设有流量计，以监视并调节运行出水量及系统水利用率。
9、电导仪连续监测实时在线显示产水的水质。</t>
  </si>
  <si>
    <t>低温等离子灭菌器</t>
  </si>
  <si>
    <t>1、容积：矩形主体，容积≥135L
2、门开启方式：采用电磁锁手动门。
3、门板加热功能：加热膜数量≥2个。门板温度控制探头≥1个
4、过氧化氢卡匣：卡匣胶囊式，每个卡匣≥10个胶囊。卡匣安装后，自动计算胶囊使用个数，无需人为确定卡匣胶囊数量
5、显示屏：≥7寸彩色触摸屏。显示内容至少包含温度，压力，时间，循环模式，过程阶段、胶囊使用数量和报警信息等，并提供实际显示屏界面照片。
6、打印机：采用内置微型热敏打印机。打印内容至少包含：程序名称、灭菌日期、灭菌锅次、灭菌起始结束时间和灭菌过程的压力、温度、阶段时间、电源功率和结束状态等信息，并提供打印样品;
7、过氧化氢过滤器：产品具有排气过氧化氢气体过滤系统，周围空气中过氧化氢浓度&lt;0.6mg/m,并提供省级以上检测机构出具的检测报告。
8、计时方式：具有倒计时显示功能，可根据装载情况自动调整剩余时间，能够使操作者更加合理的安排工作时间。</t>
  </si>
  <si>
    <t>简易呼吸器（成人+儿童）</t>
  </si>
  <si>
    <t xml:space="preserve">儿童：1、呼气阻抗：≦5cmH20
     2、 吸气阻抗：≦5cmH20
      3、死腔：≦20ml
      4、最小输送容量：150ml
      5、压力计显示值：0~60cmH20
      6、压力计显示值公差：±5cmH20
      7、气囊外形尺寸（长*直径）：大约146*100ml
      8、气囊容积：550ml±200ml
成人：1、呼气阻抗：≦5cmH20
      2、吸气阻抗：≦5cmH20
      3、死腔：≦65ml
      4、最小输送容量：600ml
      5、压力计显示值：0~60cmH20
      6、压力计显示值公差：±5cmH20
      7、气囊外形尺寸（长*直径）：大约212*131mm
      8、 气囊容积：1500ml±200ml   </t>
  </si>
  <si>
    <t>快速血糖检测仪</t>
  </si>
  <si>
    <t>1、数据记忆量:1000个血糖监测结果
2、数据平均值计算:提供餐前/餐后/所有测值在7/14/30天的血糖平均值
3、5秒出值
4、测试范围(MMOL/L):1.1-33.3MMOL/L
5、检测时温度(°C) :5~45°C .</t>
  </si>
  <si>
    <t>A3幅面复印机</t>
  </si>
  <si>
    <t>1、打印速度：22页/分钟
2、单面支持纸张尺寸：A3A4A5
3、基础功能：打印复印扫描
4、扫描功能：双面扫描
5、双面打印：自动双面打印
6、类型：黑白
7、支持输稿器</t>
  </si>
  <si>
    <t>生命支持模拟人（成人普通型）</t>
  </si>
  <si>
    <t>1.全身模拟人，材质安全环保，所用材料不故意添加乳胶成分，尽量减少使用人员过敏风险。
2.模型具有逼真的解剖结构和真实的按压手感。可触及和观察到乳头、胸骨、肋骨及剑突等关键解剖标记，便于确定按压手部位置，根据国际复苏联盟（ILCOR）指南可以以下手法正确打开/关闭模拟人气道
3.模型设计简便易用，有两种开机方式：可通过按压胸部几次后开机，也可通过开关按钮开机。
4.模型头部可180度左右转动，气道处于自然关闭状态，正确的压额提颏手法方可打开气道
5.模型下巴可活动，可练习推下颌手法打开气道
6.可进行多种方式通气，包括：
口对口 （每次使用后需更换肺袋）
口对鼻（每次使用后需更换肺袋）
面罩通气（包括便携面罩、球囊面罩BVM）
7.正确通气时模型胸部可见起伏
8.模型可提供通气声音反馈，包括通气适量，通气过量等不同的声音提示，音量大小可以调节
9.模型气道具有单向阀设计，气道可以更换，可不借助工具拆装气道和肺袋
10.逼真的环状软骨，可实现操作环状软骨加压术（Sellick手法）
11.可模拟胃胀气的情况进行胃部减压
12.可在不需要使用工具的情况下轻易移除及更换肺部及面皮（注：气道头版面皮更换需使用工具）
13.模型可手动产生双侧颈动脉搏动
14.模拟人的胸部硬度有至少3种不同的胸部硬度选择，可以方便地进行胸部硬度的更换，以模拟不同强壮程度的病人
15.模型可承受至少50万次按压，按压次数可在QCPR App或SimPad Plus技能报告仪中查看。按压组件可单独购买进行维护和更换，以延长模型的使用寿命，节约成本。
16.模型肺袋及其测量系统在使用BVM通气情况下，可承受至少4万次通气而不影响反馈，通气次数可在QCPR App或SimPad Plus技能报告仪中查看。
17.模型有传感器可测量和反馈以下内容（需配合反馈设备）：
按压深度
按压频率
回弹是否充分
按压中断时间
通气量及通气频率
手放置位置的正误
可以测量并给与0~100分的评分
18.该模型符合美国心脏协会AHA关于CPR培训质量要求，证明该评分标准基于临床证据，或复苏和教育专家的共识。需要提供AHA证明文件
19.模型配有带轮拉杆箱，方便携带（半身模型为软包，可展开用做跪垫）
20.模型配有培训垫，方便学员跪地操作
21.模型配备可充电式锂电池
模型的充电和供电通过USB－C接口
电池充满电后运行时间不低于34小时
充电时间：0%~90% 3小时，90%~100%&lt;1小时，电池寿命大于700次充电"
22.配置：模拟人*1，连接手持显示屏*1</t>
  </si>
  <si>
    <t>高级综合急救模拟人（智能型）</t>
  </si>
  <si>
    <t xml:space="preserve">
1、无线连接模拟病人1个
2、导师控制电脑1台，控制端电脑为触控式笔记本电脑，导师可通过操作计算机的界面或直接在监护仪更改监护仪显示的波形数量，系统应提供至少4个选项 (5个波形、4个波形、3个波形和大数字版面)，导师也可以更改参数显示的位置和颜色。
3、病人模拟监护仪1台,监护仪可为触控式电脑或大尺寸一体机，界面模拟临床真实监护仪设计，可随时转换为导师计算机,模拟人、控制端电脑及监护电脑之间实现无线连接。
4、模拟病人包装箱2个,模拟病人总重量不超过65KG,压缩机安装在模拟病人体内，压缩机的操作声音不会干扰模拟病人的听诊声音,
5.监护功能：大屏监护仪，与模拟人无线连接,（1）可通过自身携带的监护仪显示各种监护波形和参数，可模拟连接监护导线后出现相应监护参数。（2）可连接临床使用的监护仪或除颤器进行心电监测和心脏除颤与起搏。（3）心电监测可自动显示与当时模拟人病情相一致的心电波形。模拟病人监护仪可进行无线操作。（4）可显示以下波形：心电图、CO2、SpO2、动脉血压、中心静脉压、肺动脉压。（5）监测并显示以下参数：心率、脉搏、血氧饱和度、无创血压、外周体温、体核体温、有创动脉血压、肺动脉压、肺毛压、CO2、O2、N2O、呼吸率、TOF、CVP、麻醉剂、心输出率、HAL、ISO、颅内压。（6）可显示以下辅助诊断结果：X线片、实时12导联心电图、生化检验报告等。（7）可进行以下操作：可与临床使用的监护仪一样调节波形的增幅和速度。可与临床使用的监护仪一样调节各种监测参数的报警上下限，并在参数超出设定好的上下限时发出报警声。（8）系统须带有二百张以上的X线片，导师也可以再自行导入JPEG格式的X线片图。
6.气道功能可支持控制的手动或自动气道开放/关闭。（1）可用临床使用的负压吸引装置进行吸引。（2）可面罩通气 (会被自动感应和记录在日志中)。（3）可气管插管、可鼻胃管插管、可使用气管导管复合管、喉罩通气及其它气道装置、可气管内插管、可逆行插管、可进行环甲膜穿刺和切开训练、可变的气道阻力、可模拟插管过深进入到右主支气管。（4）可模拟舌水肿、气道异物梗塞等情况。（5）模拟病人带有软牙和硬牙，导师可简单更换到模拟病人。具有舌头退缩选项，在该情况下，模拟病人应无法呼吸，学员必须要对模拟病人进行正确的按额托颌/下颚上推手法，模拟病人才会有呼吸。
7.呼吸系统具有自主呼吸，可模拟单侧或双侧胸部起伏，呼吸频率可调节。（1）可模拟正常或不正常的呼吸音，模拟病人身体前方有4个呼吸音听诊区域，可以调节呼吸音类型和音量。（2）模拟病人身体后方有6个呼吸音听诊区域，可以调节呼吸音类型和音量。（3）左、右肺可训练多种听诊音的听诊，包括：正常呼吸音、粗湿罗音(粗爆裂音)、细湿罗音（微爆裂音）、胸膜摩擦音、肺炎、干罗音、喘鸣音、喘息音、呼吸音消失等。（4）脉搏血氧饱和度的监测：在连接病人后才出现血氧饱和度读数, 并且可显示在监护仪上。（5）血氧饱和度降低的时候可以发生紫绀，紫绀阈值可设定，设定达到某个血氧饱和度数值时才出现紫绀。（6）可以连接真实的呼吸机进行机械通气。使用面罩进行通气或插管后通气时，在计算机屏幕上会显示通气量。（7）可进行双侧气胸减压培训。气胸气囊穿刺后可以重复使用，无需频繁更换。双侧均可进行胸腔穿刺和放置胸部引流管。（8）有集中听诊功能，让模拟病人自动停止呼吸30秒，以方便学员集中进行听诊练习。（需要提供由投标产品所属品牌的厂家盖章的图片或文字说明证明。呼吸音与呼吸率同步，呼吸音的频率和呼吸率一致。
8.心脏特征（1）有≥2000种心电图，生命体征可随心电变化和治疗自动改变。（2）QRS波形、基础心律及期前收缩可任意调节。（3）可进行心音听诊训练：包括正常心音、主动脉瓣狭窄、Austin Flint杂音、摩擦音、二尖瓣脱垂、收缩期杂音、舒张期杂音、无声音等。（4）可进行4导联心电图监护。（5）可在监护仪上实时显示十二导联心电图，符合生命体征变化。监护仪上有一个单独图标, 单击则可显示十二导联心电图。（6）电除颤、电复律和起搏：可用临床使用的除颤器和起搏器进行除颤、复律和起博，除颤效果及起搏域值均可随治疗和情境需要进行设置并自动显示。模拟人在各种处理后相应的症状、体征和监测参数自动出现与病例所设置的病情相一致的变化。
9.循环系统特征（1）可使用袖带式血压计和监护仪进行无创血压的测量，袖带式血压计需通过听诊科罗特科夫音手动测量血压，音量可调节，血压读数需与当时病情一致。（2）可触诊双侧颈动脉、双侧股动脉、左手桡动脉的脉搏，并自动与心电图同步。脉搏会随病情的变化以及治疗而变化。可自动感应到触诊脉搏并记录。（3）脉搏强度随血压变化，也可单独调节四肢和躯干中心的脉搏强度
10.静脉穿刺可支持静脉手臂(右臂)建立静脉通道，骨髓穿刺(左胫骨）、可使用胫骨穿刺针进行胫骨穿刺，模拟胫骨穿刺骨髓腔输液。
11.CPR功能。（1）CPR符合美国心脏协会2020指南。（2）CPR按压自动产生脉搏、血压波形和心电图。（3）真实的按压深度。（4）可即时反馈心肺复苏的质量，包括按压深度、按压频率、按压手位信息、按压回弹是否完全、通气潮气量、通气频率等。图形和文字界面两种方式。（5）可实时反馈心肺复苏质量 (符合2020 AHA指南)。（6）可显示按压回弹的情况 (符合2020 AHA指南)。（7） CPR的结果可以出具独立的分析报告，分析学员CPR的质量，方便导师做课后的分析。(8) CPR的考核标准可以自行设定，可以适应不同地区不同单位的考核标准.(9)具有先进的AED训练系统，该AED训练系统必须有可以拆卸的SD卡，该SD卡可以在电脑读取，修改AED训练系统的设置。(10).具有多语言版本的AED训练系统，提供至少10种语言选择。可以有快捷键切换语言，每次切换成功，会有对应预设的语音提示。例如选择日本语，该系统会用日本语告知已经选择日本语模式。(11) AED训练系统具有婴儿/儿童钥匙，可以随时在成人模式和儿童/婴儿模式之间切换。(12) AED训练系统可以设定CPR所需要的时间长度。(13) AED训练系统可以设定成人“不建议除颤”CPR 的持续时间。(14)AED训练系统可以设定婴儿/儿童基本 CPR持续时间长度。(15) AED训练系统可以设定儿童“不建议除颤”CPR 的持续时间
12.神经系统：(1)眼睛状态可调节，有开、闭和半开三种状态模式。 (2) 可模拟神经损伤情况下瞳孔不等大的状态。（3） 可以模拟瞳孔散大或缩小的状态。
13.模拟人操作软件（1）支持全中文操作软件。（2）至少要具有2种可选控制模式：导师模式、病例模式。（3）导师模式：导师可现场精确控制模拟人的每个反应。（4）病例模式：具有病例编辑平台，操作者可任意开发无限量病例程序，模拟人的所有变化都可预先设计，设计时可方便选择预置的病人对药物和治疗发生生理和病理反应的模块，时间和过程均可控。
（5）、软件具备趋势界面，可显示前后10分钟体征参数随时间变化的曲线，并随着新的治疗操作随时校正曲线，使导师对模拟人的体征走向有个清晰的把握。（需要提供由投标产品所属品牌的厂家盖章的图片或文字说明证明。）（6）正在运行的病例可暂停，快进和保存。（7）导师可随时在正在运行病例过程中添加评语并保存，方便回顾。（8）支持用户自行录音，并将录音内置到模拟人的语音库，可以灵活模拟多种语音。
14.智能化评估报告系统：（1）模拟人操作软件带有录像功能和评估系统功能，不需要额外设备。模拟病人评估系统需包括网络镜头、评估软件及模拟病人。另外系统将学员日志、病人监护仪数据、现场声音与视像结合至1个独立的评估文件里进行运作。（2）模拟人可以通过自身感应器自动生成日志记录，时间显示上带有秒表功能。（3）评估报告内容包括模拟人的生命体征参数、学员操作记录、操作视频录像、监护仪界面回放。评估这些内容时，在时间上能够完全一一对应。（4）系统要带有视频监控系统，并且能与模拟人控制软件相兼容。
（5）正在运行的评估报告可快进、倒退和保存。（6）独立的评估文件可在Windows 系统装有评估报告查看器软件的计算机中打开。（7）评估报告支持中文系统。
15.病例编辑系统（1）系统支持编写生理驱动自动病例，模拟人运行病例之后，可以根据学员的操作自动做出对应的生理反应。（2）全中文的病例编辑系统。（3）独立的病例编辑系统，可以支持用户选择使用模拟人跟配的电脑或者自己的电脑中编写病例，不需要使用模拟人跟配的电脑。（4）病例编辑系统支持监护仪的修改，可以修改监护仪的版面和参数格式。（5）病例编辑系统支持主题模式编写，可以设定半自动的病例，方便较简单病例的实施。（6）系统支持添加导师指导信息，可以在模拟人运行病例的过程中，显示提示信息，提示导师关于病例运行的信息
16.技术支持：（1）该产品品牌需要在中国大陆拥有工厂以便提供售后服务，工厂应属于该品牌，并非授权第三方。（需要提供工厂的营业执照。）（2）该产品品牌需要在中国大陆拥有子公司以便提供售后服务，（需要提供子公司的营业执照。）</t>
  </si>
  <si>
    <t>生命支持模拟人（婴儿普通型）</t>
  </si>
  <si>
    <t>1.小婴儿QCPR模拟一个三个月大的婴儿，有基本和仿真的生理结构，是训练基本生命支持，心肺复苏和窒息训练的最佳选择
2.全身模型，面部特征逼真，可进行按压和通气训练
3.模型身长65cm，体重约1.8kg（± 0.2 kg）
4.解剖标志准确的，有助于按压手位确认，
5.手感真实，符合真实人体按压和通气的顺应性
6.自然状态下气道关闭
7.头过屈或过仰时气道关闭
8.正确的头后仰/压额抬下颌动作才可打开气道
9.可练习推下颌手法打开气道
10.可进行口对口通气和人工复苏器通气
11.正确通气时胸部可见起伏
12.可以模拟婴儿窒息解除训练，抢救成功后婴儿可自主发出哭声；也可导师人工判断后在APP上控制发出哭声
13.具有QCPR感应器，可测量和反馈按丹压深度、速度、回弹，手部位置，通气量，通气频率等
14.模拟兼容2020AHA心肺复苏指南和2021 ERC复苏指南。
15.该模型符合美国心脏协会AHA关于CPR培训质量要求，证明该评分标准基于临床证据，或复苏和教育专家的共识。需要提供AHA证明文件
16.模型设计可承受至少30万次正常按压。
17.模型设计可承受至少7万次通气
18.模型设计可承受至少 6千次用于窒息解除的拍背和胸部按压操作流程（5次拍背5次胸部按压计为一个流程）
19.模型气道和面皮可快速和容易替换
20.模型材质环保安全，不刻意添加天然乳胶，减少使用者过敏风险。
21.模型通过2节干电池供量，连接电子显示器的运行时间为40小时，连接APP时运行时间为95小时（具体运行时间可能受电池质量影响有所不同）。
22.电量低于10小时运行时间时在APP中可显示低电池标记
23.提供样品现场演示。
24.配置：模拟人*1，连接手持显示器*1</t>
  </si>
  <si>
    <t>AED模拟机</t>
  </si>
  <si>
    <t>1.通用AED训练器设计，让学员可适应任何品牌AED训练器。(须提供样品现场演示）
2.小巧便携，节省空间，仅单个AED净重：0.5 kg (± 0.05 kg)，体积：20.0 cm x 14.0 cm x 4.1 cm，带包装：重0.7 kg (± 0.1 kg)，体积≤21.5 cm x 16.0 cm x 6.8 cm。(须提供样品现场演示）
3.预置6个病例，模拟真实的心脏骤停场景。病例1：2次可电击心律，1次不可电击心律，病例2：不可电击心律，可电击心律，不可电击心律，病例3：可电击心律，不可电击心律，病例4：可电击心律，循环提示，病例5：不可电击心律，循环提示，病例6：电极片问题，可电击心律，不可电击心律。(须提供样品现场演示）
4.同时具备成人和儿童AED训练器功能，提示音可切换为儿童的模式。(须提供样品现场演示）
5.可自主识别贴片位置的功能（选配电极片实现）。(须提供样品现场演示）
6.具备扬声器功能，音量可调节。
7.可使用App做为遥控设备，通过蓝牙连接。
8.可通过APP实现操作软件更新和访问。
9.App可同时控制不少于15台AED训练器。可选择多个AED训练器同步进行设置，也可选择单个AED训练器分别进行设置。(须提供样品现场演示）
10.导师可手动选择贴片位置正确按按钮，以便快速进入下一步操作。
11.可选择打开或关闭完全自动模式，模拟如何使用可自动电击的全自动AED训练器进行训练。(须提供样品现场演示）
12.预置病例可通过App选择，也可通过AED机身按钮切换。
13.AED训练器电量过低时可通过AED训练器本身的灯光提示，也可在App上显示。
14.App具备节拍器功能，可选择打开或关闭节拍器。 
15.可选择提示语言，目前提供语言为：汉语(普通话)，英语，日语、法语、意大利语、德语、西班牙语、荷兰语、芬兰语、挪威语、葡萄牙语(巴西和葡萄牙)、瑞典语、韩语、丹麦语、波兰语。(须提供样品现场演示）
16.AED训练器材料不添加天然乳胶，避免使用者过敏。</t>
  </si>
  <si>
    <t>海姆立克急救背心（儿童）</t>
  </si>
  <si>
    <t>1、用于儿童窒息急救、实训穿戴马甲：意外窒息意味着丢掉生命！防窒息急救教育和实训的时候，海姆立克训练马甲可穿戴在学员身上，针对异物造成的呼吸气道堵塞状况时，练习腹部按压（即海姆立克手法），做出正确步骤处理，挤出堵塞气道异物（异物塞），直观的教学模式给学员带来自信和应用实效。模拟者可采用站姿、坐姿，用教具或借助柜台、桌椅，实习体验窒息自救、急救，达到救人一命的教学目的。
2、配置：可穿戴海姆立克训练马甲1件、异物塞1件
3、材质：潜水面料
4、净重：≤1kg</t>
  </si>
  <si>
    <t>海姆立克急救背心（成人）</t>
  </si>
  <si>
    <t>1、用于成人窒息急救、实训穿戴马甲：意外窒息意味着丢掉生命！防窒息急救教育和实训的时候，海姆立克训练马甲可穿戴在学员身上，针对异物造成的呼吸气道堵塞状况时，练习腹部按压（即海姆立克手法），做出正确步骤处理，挤出堵塞气道异物（异物塞），直观的教学模式给学员带来自信和应用实效。模拟者可采用站姿、坐姿，用教具或借助柜台、桌椅，实习体验窒息自救、急救，达到救人一命的教学目的。
2、配置：可穿戴海姆立克训练马甲1件、异物塞1件
3、材质：潜水面料
4、净重：≤1.2kg</t>
  </si>
  <si>
    <t>创伤模拟人</t>
  </si>
  <si>
    <t xml:space="preserve">1.半身模拟人，材质安全环保，所用材料不故意添加乳胶成分，尽量减少使用人员过敏风险。
2.模型具有逼真的解剖结构和真实的按压手感。可触及和观察到乳头、胸骨、肋骨及剑突等关键解剖标记，便于确定按压手部位置
3.模型设计简便易用，有两种开机方式：可通过按压胸部几次后开机，也可通过开关按钮开机。
4.模型头部可180度左右转动，气道处于自然关闭状态，正确的压额提颏手法方可打开气道
5.模型下巴可活动，可练习推下颌手法打开气道
6.可进行多种方式通气，包括：
口对口 （每次使用后需更换肺袋）
口对鼻（每次使用后需更换肺袋）
面罩通气（包括便携面罩、球囊面罩BVM）
7.正确通气时模型胸部可见起伏
8.模型可提供通气声音反馈，包括通气适量，通气过量等不同的声音提示，音量大小可以调节
9.模型气道具有单向阀设计，气道可以更换，可不借助工具拆装气道和肺袋
10.逼真的环状软骨，可实现操作环状软骨加压术（Sellick手法）
11.可模拟胃胀气的情况进行胃部减压
12.可在不需要使用工具的情况下轻易移除及更换肺部及面皮（注：气道头版面皮更换需使用工具）
13.模型可手动产生双侧颈动脉搏动
14.模拟人的胸部硬度有至少3种不同的胸部硬度选择，可以方便地进行胸部硬度的更换，以模拟不同强壮程度的病人
15.模型可承受至少50万次按压，按压次数可在QCPR App或SimPad Plus技能报告仪中查看。按压组件可单独购买进行维护和更换，以延长模型的使用寿命，节约成本。
16.模型肺袋及其测量系统在使用BVM通气情况下，可承受至少4万次通气而不影响反馈，通气次数可在QCPR App或SimPad Plus技能报告仪中查看。
17.模型有传感器可测量和反馈以下内容（需配合反馈设备）：
按压深度
按压频率
回弹是否充分
按压中断时间
通气量及通气频率
手放置位置的正误
可以测量并给与0~100分的评分
18.该模型符合美国心脏协会AHA关于CPR培训质量要求，证明该评分标准基于临床证据，或复苏和教育专家的共识。需要提供AHA证明文件
19.模型配有软包，方便携带，可展开用做跪垫
20.模型配备可充电式锂电池
模型的充电和供电通过USB－C接口
电池充满电后运行时间不低于34小时
充电时间：0%~90% 3小时，90%~100%&lt;1小时
电池寿命大于700次充电
21.创伤四肢带有关节，可用于急救伤口处理，检伤分类，搬运和固定训练，无需工具即可完成安装
22.模拟四肢烧伤、割伤和骨折等多种创伤伤口：
手臂以及手部烧伤Ⅰ、Ⅱ、Ⅲ度
桡骨复合型骨折
手部开放性骨折（软组织撕裂伤、骨折、骨组织暴露）
大腿异物刺伤
大腿复合型骨折
胫骨和腓骨闭合性骨折
足部开放性骨折（软组织撕裂伤、骨折、骨组织暴露）
小脚趾截断创伤
足部挫伤"
</t>
  </si>
  <si>
    <t>基础护理模拟人</t>
  </si>
  <si>
    <t>1、由进口塑胶材料、经不锈钢模具浇注工艺制成。具有形象逼真、操作真实、拆装方便、结构标准、经久耐用等特点。是目前国内较为先进、功能齐全、材料考察的全新产品。
2、模拟人可取仰卧屈膝位，两腿外展后可独立支撑，左右上臂、小腿可灵活旋转
3、褥疮护理：显示压疮的临床分期4个不同阶段，第一期：淤血红润期；第二期：炎症浸润期；第三期：浅度溃疡期；第四期：坏死溃疡期。同时显示压疮和各种病理表现：压疮炎症、溃疡、窦道、腐肉、坏死、</t>
  </si>
  <si>
    <t>技能报告仪</t>
  </si>
  <si>
    <t>1、具有导师和学员两个用户角色供选择
2、可为模型重新命名,导师角色可以为模型分配学员，支持批量导入学员名单。
3、学员角色可选择练习和考核两种模式。可设置考核模式下是否提供实时反馈，可以选择实时提供反馈内容，也可选择隐藏实时反馈，等考核结束后再提供分数。
4、提供多种评分规则选择，至少包含单人CPR，双人CPR，仅按压，仅通气等，可设置操作时间。
5、提供团队CPR评分规则选项，当用于团队评估时，不再遵循30:2/15:2的规则，适用于进行高效能CPR训练或建立高级气道后，评分重点在于对团队表现进行评估。
6、实时评估界面对心肺复苏涉及的参数给予详细评价，包括按压深度、按压速率、按压回弹是否充分、按压手位置是否正确，中断时间，持续时间，通气量等，并可以时间轴形式实时显示和记录所有操作内容和时间节点，便于事后回顾。设有暂停键，可随时暂停反馈。
7、操作结束可生成简易和详细的CPR质量报告，简易报告显示CPR整体分数（0-100分）、水平分级和需要改进的建议，详细报告显示包括整体分数、按压分数、通气分数、按压比例（CCF值）、手部位置正确分数、CPR时长、平均按压中断时间、总按压次数、平均深度、平均按压速度、按压深度达标百分比，回弹正确百分比，通气次数、平均潮气量，通气频率，通气不足百分比，通气适量百分比，通气过量百分比，以时间轴形式显示每个时间节点的操作情况等。
8、导师可在心肺复苏模拟训练中加入重要项目注释，提供预设注释：检查反应，检查呼吸，呼救，检查脉搏，除颤器抵达，电击，AED等，也可添加自定义注释，可选择显示/隐藏注释内容，选择注释后相关内容可记录在时间轴上，便于事后回看和反馈</t>
  </si>
  <si>
    <t>成人气道管理模型</t>
  </si>
  <si>
    <t>（1）气管插管训练模型为成人半身模型，具备真实的气道解剖结构和特征，包括鼻腔，口腔，牙齿，会厌，气管，食管，双侧耳廓，颈、胸部、真实大小的双肺以及胃部，解剖标志明显。仰卧位，头可后仰，可行仰头举颏、可后仰练习清除呼吸道异物。适用于急救医学和麻醉医学中气管插管的教学与实训；
（2）可做双鼻气管插管、氧气袋及面罩通气技术、直接喉镜检查、纤维镜检查、支气管镜检查、人工呼吸、吸引等操作；
（3）模型颈部活动自如，可使用两种手法打开气道：压额抬颌法和下颌推挤法；
（4）可通过对环甲软骨加压，改变气道位置，关闭食道；
（5）可模拟喉部痉挛、呕吐等症状，加大插管操作难度；
（6）如果喉镜检查时对前齿的压力过大，会发出报警音（模拟牙齿断裂）；
（7）肺部和胃部采用气囊设计，插管错误的置于食管中时，可模拟胃胀气，插管过深可引起肺部扩张；
（8）符合AHA培训指南要求；</t>
  </si>
  <si>
    <t>高级静脉穿刺手臂模型</t>
  </si>
  <si>
    <t>1.模型套装包括高级版静脉穿刺用手臂，静脉穿刺用加压血源，浓缩静脉血，静脉穿刺用手臂支托，加注瓶和润滑剂
2.模型可以培训的技能包括
2.1静脉穿刺
2.2静脉置管
2.3静脉输液
2.4消毒技能练习
3.模型具有夹持系统
4.模型具有皮肤止动设计
5.模型具有有效减少内部渗漏的加压泵系统
6.模型能够模拟精确的血压
7.模型具有肘前窝和掌骨静脉结构
8.模型静脉在每个位置上均可经受21克针头穿刺500次
9.模型配有可提高静脉血管防漏效果模拟血液
10.模型可与真空采血系统、针头和注射器以及静脉置管配合使用
11.模型可以逼真且快速地回血
12.模型具有逼真的手臂外观和人体结构
13.模型具有可触及的皮下头静脉，贵要静脉，掌背和肘正中静脉
14.模型具有易于清洁和维护的皮肤和静脉
15.模型具有更长的管路
16.模型可配合真人模拟患者使用
17.配置清单：
高级版静脉穿刺用手臂套装
静脉穿刺用加压血源
浓缩静脉血 
静脉穿刺用手臂支托
润滑剂
加注瓶</t>
  </si>
  <si>
    <t>多静脉注射训练手臂组合</t>
  </si>
  <si>
    <t>配置一、1.该手臂模型能准确地模仿成年男性的右手手臂，生理结构精确，内置有多条血管和一个注射垫，可进行静脉穿刺和肌肉注射的练习和考核
2. 具有可触及的头静脉，贵要静脉，肘前部和正中静脉，和手背静脉，可进行以上静脉的穿刺和注射
3. 穿刺后可以逼真地模拟回血
4. 血管走形清晰并可触摸到
5. 手臂末端近肩部位置为旋转设计，可与多种成人模型以关节连接
6. 不溶性的血管允许真实注射多种液体及药物
7. 可轮换选择不同位置进行穿刺，培训手臂静脉血管穿刺位置管理
8. 配备有输液袋和模拟的浓缩血液，可配制模拟血液于血管中，进行采血操作
9. 模拟血管可连接外部储液设备，可进行大量液体的输注
10. 可进行穿刺后正确使用医用敷贴的训练，如无张力粘贴敷贴
11. 可使用临床用真空采血系统、一次性输液器、注射器、留置针和医用敷贴在模拟手臂上进行穿刺、注射和拔管练习
12. 可进行不同静脉位置的消毒练习，锻炼无菌技术
13. 具有肱三头肌注射垫，可练习肌内注射
14. 注射垫可经受多次穿刺，可真实注射液体
15. 肌内注射垫护理方法简单，取出海绵，清洁晾干即可
16. 可单独更换静脉系统、皮肤及肌内注射垫
17. 手臂连接模拟人使用时，可进行多场景的静脉穿刺和肌内注射练习
18. 配合标准病人使用，可进行静脉穿刺和肌肉注射的健康教育练习
19. 配有携带箱，方便产品和配件的存储和携带
配置二、1. 该手臂模型能准确地模仿成年女性的左手手臂，生理结构精确，内置有多条血管和一个注射垫，可进行静脉穿刺和肌肉注射的练习和考核
2. 具有可触及的头静脉，贵要静脉，肘前部和正中静脉，和手背静脉，可进行以上静脉的穿刺和注射
3. 穿刺后可以逼真地模拟回血
4. 血管走形清晰并可触摸到
5. 手臂末端近肩部位置为旋转设计，可与多款成人模型以关节连接
6. 不溶性的血管允许真实注射多种液体及药物
7. 可轮换选择不同位置进行穿刺，培训手臂静脉血管穿刺位置管理
8. 配备有输液袋和模拟的浓缩血液，可配制模拟血液于血管中，进行采血操作
9. 模拟血管可连接外部储液设备，可进行大量液体的输注
10. 可进行穿刺后正确使用医用敷贴的训练，如无张力粘贴敷贴
11. 可使用临床用真空采血系统、一次性输液器、注射器、留置针和医用敷贴在模拟手臂上进行穿刺、注射和拔管练习
12. 可进行不同静脉位置的消毒练习，锻炼无菌技术
13. 具有肱三头肌注射垫，可练习肌肉注射
14. 注射垫可经受多次穿刺，可真实注射液体
15. 肌肉注射垫护理方法简单，取出海绵，清洁晾干即可
16. 可单独更换静脉系统、皮肤及肌肉注射垫
17. 手臂连接模拟人使用时，可进行多场景的静脉穿刺和肌肉注射练习
18. 配合标准病人使用，可进行静脉穿刺和肌肉注射的健康教育练习
19. 配有携带箱，方便产品和配件的存储和携带</t>
  </si>
  <si>
    <t>胸外按压测量仪</t>
  </si>
  <si>
    <t>1.外置式心肺复苏胸腔按压测量仪，适用于任何品牌的心肺复苏模拟人；
2. 用于胸外按压过程中测量和显示按压频率和按压深度（适用于8岁以上患者）。
3. 采用加速度传感技术和压力按压传感技术结合的技术原理，能精确的监测按压深度、频率、胸腔回弹。
4. 具有实时反馈模式和引导性反馈模式，适用于培训，质量评估用途；
5. 3秒钟无按压后会显示无活动预警提示（按压终端时间对心肺复苏质量很关键）
6. 设备满足的指南要求：ILCOR, AHA 2020 and ERC 2021
7. 数据储存：≥300 分钟的数据或≥ 20 个心肺复苏术环节
8. 数据传输：蓝牙智能
9. 设备屏幕实时反馈数据：按压深度, 回弹，按压频率，按压计数，无活动时间计时
10. 设备直接进行引导性反馈可提供数据：按压充分释放的%，按压频率合适的%，按压深度足够的%，ccf, 心肺复苏持续时间
11. 耐用性：符合ISO/IEC 60529标准规定的IP55等级
12. 电池：2 节 1.5V 7 号，至少为 10 次 30 分钟的心肺复苏术持续供电
13. 电池待机寿命：2 年（2 年后能够至少为 30 分钟的心肺复苏术持续供电）；
14.重量小于等于163G(不含电池）
15. 设备可与免费软件联合使用，用于事后引导性反馈及质量提升。
16. App:
App可用于安卓和iOS两种设备
提供多种语言选项，包括中文、英语、波兰语、德语、法语、西班牙语、日语
具有数据保护功能，启用后，共享数据需要使用密码
提供CPR环节的概述，包括环节信息，按压平均深度、适当回弹百分比，适当深度百分比，按压次数，平均频率，优良频率百分比，平均力，环节时间，按压时间，暂停时间，按压比例，最久暂停时间
提供时间线查看方式，仔细查看每次按压的深度（毫米）和频率
数据可通过邮箱或微信等方式分享，可分享表现数据的文件夹：
用于总结性反馈的环节表现PDF报告
分析总结的 CSV 文件
每次按压数据的 CSV 文件</t>
  </si>
  <si>
    <t>环甲膜穿刺和切开模型</t>
  </si>
  <si>
    <t>1， 模型为成人男性环甲膜模型，
2， 环甲膜和柔软气管可以更换,可进行环甲膜穿刺和切开练习。用来练习在紧急情况下行环甲膜穿刺。
3， 用来学习并练习环甲膜穿刺的技术；演示环甲膜穿刺和切开过程  
4， 明显的体表标志（可以摸到环甲软骨、甲状软骨）和具有准确的解剖学标记以供现场练习
5， 颈部皮肤和气管可以更换；供多次使用
6，演示环甲膜穿刺和切开过程      
7，模型固定于底座上；方便操作
8，可以与成年模型人配合使用
9，配置:1个带有硬气管的模拟肺部, 1个带有软气管的模拟肺部和一条可替换的颈皮</t>
  </si>
  <si>
    <t>重症救护综合模拟人（创伤型）</t>
  </si>
  <si>
    <t xml:space="preserve">一、 模拟人技术参数：
急危重智能高端综合模拟人由一个成人模拟病人、计算机、模拟监护仪、模拟除颤仪、操作台车组成；模拟病人、计算机之间可实现无线连接；模拟人为高分子材料，环保无污染；解剖标志明显，可触及两乳头、肋骨、胸骨及剑突，便于操作定位；
1、模拟人头颈部解剖位置准确，头可左右摆动，水平转动180度，便于清除口腔异物；
2、眼球采用OLED模拟，可见彩色视网膜，黑色瞳孔，透明晶体，任何角度可对光反射；瞳孔对光反射存在，瞳孔随病情变化自动发生变化，死亡状态下，瞳孔散大，对光反射消失；对光反射时可调正常及缓慢的反应速度； 
3、气道特点：
3.1.气道管理：逼真的口、鼻、舌、牙龈、咽、食管、会厌，模拟清除呼吸道异物，支持仰头抬颈法、仰头举颏法、双手抬颌法三种方式开放气道。内置开放气道传感器，开放气道可以自动反馈（系统有操作记录）；
3.2.可进行气管插管，口咽通气、鼻咽通气插管、喉罩通气；可进行纤维支气管镜插管；逆行插管；可视喉镜气管插管；
3.3.可进行口对口人工呼吸，可配合使用球囊面罩，吹气量的大小、吹气速度，实时显示、记录和评估。可进行经气管喷射通气；
4、可进行鼻胃管插管；
5、可进行环甲膜穿刺训练；
6、模拟语音：可透过系统预设或用户自定的语音档案模仿病人的声音（再现病人呻吟、咳嗽、呕吐声音等）；
7、可模拟颈动脉、桡动脉、肱动脉搏动，检查颈动脉可自动产生操作记录；
8、可模拟口唇、手指甲床紫绀，四种程度状态可调；
9、胸部体表标志明显（胸骨角、剑突、肋骨等）有利于临床操作；
10、可实现自主呼吸、呼吸时胸部有起伏，呼吸频率可调节；
11、可以连接真实的呼吸机进行机械通气；
12、使用面罩进行通气时，在计算机屏幕上会显示通气量；
13、模拟病人身体前方有 5 个心音听诊区域6个肺音听诊区2个腹部听诊区；
14、可进行气胸减压、胸膜腔穿刺和放置胸部引流管、胫骨骨髓穿刺的培训；
15、心肺复苏训练执行标准：2020美国心脏协会心肺复苏与心血管急救指南；
15.1.按压自动产生脉搏、血压波形和心电图；
15.2.真实的按压深度；可即时反馈心肺复苏的质量，包括按压深度、按压频率、按压位置信息、按压回弹是否完全、通气潮气量、通气频率等。图形、操作波形、文字界面等多种表现方式；
16、32种心电波图，生命体征可随心电波变化和治疗自动改变；
17、心电图波形、基础心律及期前收缩可任意调节；
18、心肺音听诊与正常人相一致的 5个心脏听诊区(主动脉瓣区、肺动脉瓣区、主动脉瓣第二听诊区、二尖瓣区、三尖瓣区)，各心脏听诊区的声音可独立调节。可进行心音听诊训练：包括正常第一、第二心音、各种病理性杂音（主动脉狭窄、主动脉关闭不全、二尖瓣狭窄、二尖瓣关闭不全、室间隔缺损、房间隔缺损）、奔马律；
19、模拟心电监护：系统自带32种心电波，可与多参数模拟心电监护仪配套使用，可实现模拟心电监护；
20、可在监护仪上实时显示十二导联心电图，符合生命体征变化。监护仪上有一个单独图标, 单击则可显示十二导联心电图；
21、监护仪配有导联线、测温线、血氧监测仪，系统实时监测导联线、测温线、血氧监护仪连接状态并生成操作记录；
22、真实电除颤：可用临床使用的真实除颤仪进行除颤，除颤效果可随治疗和情境需要进行设置并自动显示。模拟人在各种处理后相应的症状、体征和监测参数自动出现与当时病情相一致的变化；
23、起搏功能，模拟除颤仪起搏仪和模拟人连接好并启动起搏功，监护仪参数会有相应变化；
24、腹部可听诊肠鸣音(2 个区域)：每个位置听诊音可分别独立调节；
25、导尿功能：可进行导尿训练，男女生殖器可互换；
26、可练习其他多项基本护理操作：口腔护理、清除呼吸道异物、吸痰法、吸氧、鼻饲、静脉注射、肌内注射、皮下注射、洗浴、更衣、导尿、灌肠、翻身、冷、热疗法护理、外阴擦洗、外阴湿热敷、造瘘口护理、雾化吸入疗法等多项护理操作；
27、血压测量
27.1.可使用袖带式血压计和监护仪进行无创血压的测量，袖带式血压计需通过听诊科罗特科夫音手动测量血压，音量可调节，血压读数需与当时病情一致；
27.2.测量血压时，可触及肱动脉搏动，实时检测水银柱下降的速度或压力表的数值（操作记录显示在日志中）；
27.3.科罗特科夫音采用模拟真实人体的心血管震动产生，而不是扬声器播出；
28、右手可进行静脉注射，静脉采血操作，穿刺正确有明显的落空感，并有回血现象；
29、配有模拟除颤仪；
29.1.模拟除颤仪是专门为急救人员在使用真实除颤仪之前的培训而设计的。模型为高仿真的模拟除颤仪，具有与真实除颤仪无差别的外形，操作流程与真实除颤仪无异，便于培训急救人员进行除颤训练。具有手动除颤和自动除颤（AED)功能；
29.2.模拟除颤仪彩色屏幕≥7寸；
29.3焦耳档位选择，可以选择所需要的除颤能量值；
29.4.系统自动侦测电联可报警；
29.5.界面可显示心电图波形，并分析当前采集的心律是否可除颤；
29.6.可模拟显示双相波除颤仪的能量曲线；
29.7.可语音提示“正在充电”“充电完成”等；
29.8.可传输当前除颤能量值到模型端，和模型互动反馈；
29.9.模拟AED功能：完全参照美国心脏协会（AHA）最新指南设计，内置美国心脏协会（AHA）推荐的10种情景模式供训练使用；
29.10.可配合模拟人演示，智能检测是否插入电极片；
29.11.AED能与软件互动，将除颤能量焦耳值传递到软件，软件有操作记录；
29.12.可选择成人或儿童除颤模式，配有儿童和成人2 种电极片，便于教学；
29.13.模拟除颤仪正面有彩色屏幕，可进行急救的动作演示；
29.14.具有起搏功能，可设置起搏电压和起搏频率，起搏启动后，监护仪参数会有相应变化；
29.15.可模拟心电监护，显示12导联心电波形，内置40个心电病例；
29.16.可模拟同步复律，当心律为室上心动过速、心房扑动、心房颤动、室性心动过速时可进行同步复律，同步复律时可检测出QRS波，选择最佳放电时期（心室肌绝对不应期放电，即R波降支或R波即使后30ms）；
29.17.内置锂电池，除颤界面有电池电量图标，实时监控模拟除颤仪电量信息；
30、脉搏、心音、心律频率同步；
31、肺音、呼吸起伏频率与呼吸率同步；
32、配置操作台车，整合放置计算机、监护仪显示器、监护仪中控盒。
二、模拟人操作软件技术参数：
1、模拟人操作软件可运行、控制和监测学习的各个环节，可以自动模式和手动模式进行操作；
2、系统根据临床思维的步骤，进行问诊、体格检查、辅助检查、操作、药物治疗。系统预设几个问诊情景，也可预设多个病理体征，可通过体格检查找出病理体征；
3、系统具有2种控制模式：单项模式、病例模式；
3.1.单项模式：导师可现场精确控制模拟人的每个反应；
3.2.病例模式：具有病例编辑平台，操作者可任意开发病例，模拟人的所有变化都可预先设计，设计时可方便选择预置的病人对药物和治疗发生生理和病理反应的模块，时间和过程均可控；
3.2.1.在病例模式下，具有模拟人变化趋势的预见功能，能够提示由学员操作/处理措施而引起模拟人生命体征的变化等；
3.2.2.在病例模式下，能够按需要修改病人的病情严重程度和病例训练的难易程度；
4、正在运行的病例可暂停，快进和保存；
5、导师可随时在正在运行病例过程中添加手动操作或评语并保存，方便回顾；
6、评估报告：
6.1.模拟病人评估系统包括病例资料、操作日志、CPR报告；
6.2.模拟人可以通过自身感应器自动生成日志记录；
6.3.独立的评估文件需为学员提供导师的反馈内容。在模拟培训进行期间或完毕后导师可以在评估文件上添加评语；
6.4.评估报告系统可储存和打印，也可作为动态教学和考核依据；
7、单项训练：训练临床急救诊断思维、除颤、心肺音听诊、CPR 以及气管插管等训练；
8、病例编辑系统，让每一位导师设置模拟病人功能及界面内容从而满足他们在培训上的需要；
8.1.编辑患者病例资料：姓名、性别、年龄、体重、身高、描述、主诉、病史介绍等；
8.2.病例运行流程编辑：可无限制增加病例节点、设置循环系统参数、呼吸系统参数、其他参数、过渡时间、治疗措施。循环系统参数包括心律类型（心电图可预览）、心肺音类型、心律、血压；呼吸系统参数包括呼吸频率、设置 ETCO2 、设置 SPO2 、设置肺压；其他参数包括血温、环境温度、说话声音、瞳孔状态、紫绀状态；过渡时间参数包括运行时间、过渡时间；治疗措施包括心肺复苏、除颤措施、药物治疗、静脉注射、气管插管等；
8.3.病例保存功能：生成病例库并显示在病例列表中，病例库无数量上限；
8.4.病例库管理功能：可运行、新建、修改、删除病例库中的任何病例；
9、监护功能
9.1.可通过自身携带的监护仪显示各种监护波形和常数；与模拟人连接后出现相应监测参数；
9.2.实时监测导联线、测温线、血氧监测仪连接状态并生成操作记录； 
9.3.模拟床旁监护系统，可真实再现临床环境。提供几十种正常/异常的心电图、呼吸曲线图、血压曲线图、ETCO2动态波形图，并可实时监控心率、血氧饱和度、收缩压、舒张压、平均动脉压、无创血压、 呼吸频率、温度等生命体征，以上指标均可调节；
9.4.可进行以下操作：可与临床使用的监护仪一样调节波形的增幅和速度；可与临床使用的监护仪一样调节各种监测参数的报警上下限，并在参数超出设定好的上下限时发出报警声；
9.4.1.心电图显示：可分别显示12 导联心电图、心律、报警、关闭、冻结、声音等功能；
9.4.2.动脉血压波形显示：波形随收缩压和舒张压变化显示波形、报警、关闭等功能；
9.4.3.呼吸波形显示：波形随呼吸频率变化显示波形、报警、关闭等功能；
9.4.4.呼吸末二氧化碳波形显示：波形随呼吸末二氧化碳数值变化显示波形、报警、关闭等功能；
9.4.5.体温显示：随体温数值变化、关闭、报警、刷新时间等功能；
9.4.6.无创血压显示：随无创血压数值变化、关闭、报警、刷新时间等功能；
9.4.7.血氧饱和度显示：随血养饱和度数值变化、关闭、报警功能；
10、可模拟给药：几十种急救常用药物供学生使用，提供多种给药方式如：静注、静滴、气管内、舌下、外用、口服、直肠、注射泵、输液泵等，可根据实际情况选择药品规格、给药方式、药物剂量等；操作后有显示并记录。
</t>
  </si>
  <si>
    <t>外科缝合多伤口模型</t>
  </si>
  <si>
    <t xml:space="preserve">1、仿真皮肤结构设计，层次分明，便于缝合练习时对于临床缝合理解，
2、液体硅胶材质,缝合手感真实，抗撕裂可多次重复练习缝合，多款伤口设计，可在任意位置进行不同深度切开缝合。 模拟了一成年躯干模型，上至颈部，下至大腿上1/3；  解剖结构明显，便于示教讲解，包括：锁骨、乳房、胸骨、肋弓、髂前上棘、脐、肩胛骨、脊柱、臀裂等； 
3、 可进行手术切口的部位与缝合展示，不少于26处切口设计：   </t>
  </si>
  <si>
    <t>臀部注射训练模型</t>
  </si>
  <si>
    <t>1、半边臀部区域内有注射部位分虚线标志、注射模块组成。
2、注射模块可以注射液体、方便取出、捏干液体。</t>
  </si>
  <si>
    <t>人体经络穴位模型（成人)</t>
  </si>
  <si>
    <t>用亮色PVC制成，安放于底座上，标明了经络线上的361个针灸穴位和48个经外穴位模型左边用英文显示，右边用中文显示，用软PVC制成。</t>
  </si>
  <si>
    <t>人体经络穴位模型（儿童)</t>
  </si>
  <si>
    <t>用PVC制成，标出了小儿相对应的人体内脏和躯干针穴位置。</t>
  </si>
  <si>
    <t>折叠担架</t>
  </si>
  <si>
    <t>1， 铝合金材质;
2， 担架面采用高密度聚乙烯涂层尼龙材质缝制而成; 配有便携式手提包。
3， 不锈钢整体焊接结构，担架面为阻燃面料。</t>
  </si>
  <si>
    <t>急救训练包（套）</t>
  </si>
  <si>
    <t>耐磨牛津布，安全反光条，底部防滑耐磨垫，符合国家标准
1、轻便：医用外包采用环保牛津材料，具备防溅水防摔功能，
2、外包着色：红色包体，黑色手肩带。
3、携带方式：单肩背/手提两种方式。
4、内部结构：不少于4组加厚可拆卸隔层。2个隐形口袋，2组松紧带。
5、外部结构：左右两侧和包体正面设4个大口袋。
5、拉链：1组双向拉链，4组单向拉链。
6、外部：织有安全反光条。
7、规格：≥43×20×22cm</t>
  </si>
  <si>
    <t>球囊面罩</t>
  </si>
  <si>
    <t>硅胶材质，简易呼吸器用</t>
  </si>
  <si>
    <t>输液泵</t>
  </si>
  <si>
    <t>1. 大屏幕高清晰彩色LCD液晶显示，数值显示有小数位防错设计
2. 输液器规格：标准PVC输液器，六档位设计
3. 输液流速：1mL/h～1100mL/h，可按1mL/h递增或递减
4. 输液量精度误差：±5%（普通输液器），泵内特有恒温装置，确保低温环境和使用弹性差的输液器的情况下，输液精度达到±3%
5. 输液总量预置：1ml~9999ml，以1ml递增或递减
6. 阻塞灵敏度：高（0.06MPa～0.1MPa）中（0.1MPa～0.14MPa）低（0.14MPa～0.18MPa）
三档可选，并动态实时阻塞压力指示（DPS）
7. KVO：4ml/h，当输液速度大于KVO速度时，输液完成以KVO速度运行；当输液速度小于KVO速度时，输液完成只发出报警，输液速度不变。
8. 报警功能：气泡报警、阻塞报警、输完报警、开门报警、欠压报警、速度异常报警、遗忘操作报警</t>
  </si>
  <si>
    <t>注射泵</t>
  </si>
  <si>
    <t>1. 注射器规格：可自动识别5 mL 、10mL、20mL、30mL、50mL的注射器
内置29种注射器品牌，自定义一种，满足多科室需要
2. 输注量范围：0ml～9999ml，＜1000ml以0.1ml步进，＞10001ml以1ml步进
3. 流速范围：
5ml注射器： 0.1 mL/h～100mL/h 
10mL注射器：0.1 mL/h～300mL/h ；
20mL注射器：0.1 mL/h～600mL/h；
30mL注射器：0.1 mL/h～900mL/h；
50mL注射器：0.1 mL/h～1300mL/h，
可按0.1mL/h递增或递减
4. 流速误差：±2%
5. 快速输注：
5ml注射器：100 ml/h 
10ml注射器:100 ml/h ~300ml/h
20ml注射器:100 ml/h ~600 ml/h
30ml注射器:100 ml/h ~900 ml/h
50/60ml注射器:100 ml/h ~1300 ml/h
6. 注射模式：简易模式、速度模式、时间容量模式、体重模式
7. 运行界面显示：速度、累积量、注射器规格和品牌、运行状态、剩余时间、预制量、阻塞等级
8. 丸剂量范围：1ml-20ml 可设
9. 保持静脉开放（KVO）速度：0.1-1ml/h，速度可调
10. 报警功能：外接电源掉电报警、电量不足报警、电机异常、电池耗尽、备用电池欠压报警、注射泵管道阻塞报警、接近注射完成报警、注射器脱落报警、注射完成报警、速度异常、操作遗忘、安装错误
11. 其他功能：
无线监护：可以与同品牌监护系统相连（选配） 
注射器自动识别功能
各个通道可拆可分，并自带卡槽，无需任何辅助性条件组合成多道注射泵
12. 内置电池工作时间：电池充足电的情况下，30ml/h注射流速，可连续工作约5小时
13. 阻塞压力范围：高中低档可选，分别为：0.02Mpa-0.07 Mpa，0.05Mpa-0.10 Mpa，0.08Mpa-0.14Mpa。</t>
  </si>
  <si>
    <t>雾化机</t>
  </si>
  <si>
    <t>最大空气压力:≤450kPa,空气流量:≥5L/min,空载噪音值:≤60dB(A)</t>
  </si>
  <si>
    <t>可视化喉镜</t>
  </si>
  <si>
    <t>一、显示屏
1.1 高清广角显示屏≥3.5英寸，显示屏具有触摸操控功能
1.2 屏幕分辨率≥720*480
1.3 空间分辨率≥7.13lp/mm
1.4 屏幕旋转角度：前后：0º～160º，左右：0º～290º
1.5 具备拍照、录像、定格、回放等功能，标配32GB内存卡，可存储格式：JPG，MOV
1.6 摄像部件的亮度可根据需求进行调节，有4种亮度可供选择。
1.7 自带HDMI高清输出接口，可将视频信号进行输出显示于外接显示设备上
1.8 具备调整时间功能、可调整4种以上语言功能
二、 摄像部件
2.1 摄像头像素为≥2368*1296 ，即≥300万
2.2 视场角≥70°±9°
2.3 有效景深：1mm～120mm
2.4 超强的防雾功能：开机即用，无需预热
2.5 光照度：≥3000lux，色温≥4500K
3.6 色彩还原能力：具有良好的24色还原能力
三、 电池
3.1 采用进口锂电池，3.6V，3.5AH。
3.2 充电器输入:100～240V，50Hz,0.5Amax
3.3 充电器输出:5.0V，2.0A
3.4 电池容量≥3400mA
3.5 充电时间≤4h
3.6 电池放电时间≥2.5h</t>
  </si>
  <si>
    <t>商用烘干机</t>
  </si>
  <si>
    <t>1、不锈钢滚筒、外壳
2、变频电机、纯铜电机
3、可视钢化玻璃门
4、额定容量30KG
5、一键启动</t>
  </si>
  <si>
    <t>商用洗衣机</t>
  </si>
  <si>
    <t>平板电脑</t>
  </si>
  <si>
    <t>1.屏幕尺寸≥12英寸
2.分辨率不低于3840*2160
3.网络类型支持5G+WiFi
4.处理器不低于骁龙8系
5.屏幕分辨率不低于3.2K以上
6.电池容量不低于10000mAh
7.存储容量不低于20G+512G
8.处理器速度不低于3.0GHz
9.前置摄像头像素不低于1600W
10.后置摄像头像素不低于3200W
11.屏幕类型：LCD</t>
  </si>
  <si>
    <t>相机</t>
  </si>
  <si>
    <t>一、机身基本参数
1、类型：具有内置闪光灯的自动对焦 / 自动曝光单镜头反光式数码相机。
2、图像感应器尺寸：约 22.3×14.8 毫米（APS-C 画幅）。
3、有效像素：约 3250 万像素。
4、记录媒体：SD 存储卡、SDHC 存储卡、SDXC 存储卡（兼容 UHS-I、UHS-II 存储卡）。
5、镜头卡口：佳能 EF 卡口，兼容佳能 EF 系列镜头（包括 EF-S、不包括 EF-M 镜头），35 毫米换算焦距约为镜头焦距的 1.6 倍。
拍摄性能
6、快门速度：取景器拍摄时为 1/8000 至 30 秒（总快门速度范围，可用范围随拍摄模式各异）、B 门、闪光同步速度 1/250 秒；实时显示拍摄时为 1/16000 至 30 秒（总快门速度范围，可用范围随拍摄模式各异，1/16000 至 1/10000 秒为设置电子快门时可用），B 门，闪光同步速度 1/250 秒。
7、连拍速度：使用取景器拍摄时最高约 10 张 / 秒，使用实时显示拍摄时最高约 11 张 / 秒。
8、自动对焦：取景器拍摄时，最多 45 点十字型自动对焦点，对焦亮度范围为 EV -3～18；实时显示拍摄时，采用全像素双核 CMOS AF 相差检测方式，最大 5481 个自动对焦点位，最大 143 区自动对焦区域。
9、测光方式：取景器拍摄时使用约 22 万像素 RGB + 红外测光感应器，216 分区 TTL 全开光圈测光；实时显示拍摄 / 短片拍摄时使用图像感应器进行实时测光，384 分区测光。
10、感光度：静止图像拍摄时自动 ISO（在 ISO 100-25600 之间自动设置），也可在 ISO 100-25600 之间手动设置，可扩展至 H（相当于 ISO 51200）；短片拍摄时自动 ISO（在 ISO 100-12800 之间自动设置），手动设置范围为 ISO 100-12800，可扩展至 H（相当于 ISO 25600）。
11、视频性能：可拍摄分辨率为 3840×2160 的无裁切 4K 短片，支持 29.97P／25P（NTSC／PAL）帧频，也支持裁切 4K 短片拍摄，还可拍摄 1080P 120 帧的升格视频（无自动对焦）。
二、显示与操作
1、显示屏：3 英寸宽屏（3:2），约 104 万点可翻转触摸屏。
2、取景器：眼平五棱镜，视野率垂直 / 水平方向约为 100%，放大倍率约 0.95 倍，屈光度调节范围约 - 3.0～+1.0 m-1。
三、存储与接口
1、存储卡类型：SD/SDHC/SDXC 卡。
2、接口：USB 2.0（Micro-B）、HDMI min。
三、电池与续航：电池类型为 LP-E6N 或 LP-E6，使用取景器拍摄时，室温（23℃）时约 1860 张，低温（0℃）时约 1850 张；使用实时显示拍摄时，室温（23℃）时约 510 张，低温（0℃）时约 500 张。
四、外观参数
1、产品重量：约 619g（仅机身），701g（包含电池和存储卡）。
五、镜头技术参数
1、焦距：18-135mm，在 APS-C 画幅下的 35mm 规格换算焦距约为 29-216mm。
2、镜头结构：12 组 16 片。
3、光圈：最大光圈为 f/3.5-5.6，最小光圈为 f/22-38，光圈叶片数为 7 片，呈圆形光圈。
4、对焦距离：最近对焦距离约为 0.39 米，最大放大倍率约 0.28 倍。
5、防抖性能：具备光学防抖功能，手抖动补偿效果约 4 级。
6、滤镜直径：67 毫米。
7、尺寸与重量：最大直径及长度约为 Φ76.6×96 毫米，重量约 480 克。</t>
  </si>
  <si>
    <t>智能办公本</t>
  </si>
  <si>
    <t>1、≥10.65英寸E ink墨水屏
2、重量约415g
3、存储4+128G
4、5MP文档扫描摄像头
5、八麦克风阵列+双扬声器
6、双频WIFI+蓝牙5.0
7、电池4200mAh，支持18W快充
8、连接端口：USB  Type-C
9、操作系统：安卓13.0
10文档支持格式：PDF、EPUB、TXT、MOB1、doc（x）、ppt（x）、xls（x）等
10、Wacom讯飞定制磁吸无源电磁笔</t>
  </si>
  <si>
    <t>急救包</t>
  </si>
  <si>
    <t>1、轻便：医用环保1680D双股牛津布材料，耐寒抗摩擦耐用，裡布为420D原纱涤纶不易褪色；
2、外包着色：橙色。
3、携带方式：双肩背/ 手提2种方式。
4、内部结构：4个可拆卸透明内袋，可安放两升供氧装置，小型医用仪器等，内部包壁有6个透明口袋，中间设计了多层的隔板，隔板上车有针剂的松紧绑带。
5、拉链： 2组双向拉链，4组单项拉链；
6、外部：包体外部车有1个大口袋，左右各车一个小口袋，，警示反光条。
7、外包尺寸：≥34×19×45cm</t>
  </si>
  <si>
    <t>医用扫码枪</t>
  </si>
  <si>
    <t>1， 可识别UDI码
2， 百万像素，快速识别不卡顿
3， 支持电子医保码，药品追溯码，药品监管码，电子支付码
4， 即插即用</t>
  </si>
  <si>
    <t>监护仪</t>
  </si>
  <si>
    <t>1. 一体化多参数监护仪，彩色显示屏≥10英寸，分辨率不低于1280*800，支持同屏显示8道波形以同时观察丰富的信息。
2. 正面纯平设计，不易积累灰尘，易清洁。
3. 电容触摸屏设计，显示屏可视角≥170 度。
4. 具备心电、呼吸、无创血压、血氧饱和度、脉率和体温监测功能。可升级双血氧、6/12电极心电监测。支持升级心电信号进行诊断分析，诊断算法通过欧洲CSE数据库测试。
5. 支持待机模式、夜间模式、演示模式、插管模式、隐私模式。
6. 界面显示能根据用户选择的参数数量和波形数量调节布局，最大程度的合理利用界面空间。
7. 配有锁屏键，避免在某些使用中误操作。用户通过点击进入锁屏状态。
8. 具有多导心电监护算法，同步分析至少 2 通道心电波形，能够良好抗干扰。
9. 可设置智能导联脱落功能，如果当前所选导联无法检测心电信号，监护仪自动切换相应的导联作为计算导联。
10. 支持不少于27种实时心律失常分析。
11. 支持0.67Hz高通滤波，确保波形有更好的稳定性。
12. 支持显示ECG信号质量指数，指示10个不同级别的心率信号强度。
13. 支持≥2种NIBP测量算法，最快测量时间不超过20秒。
14. 支持连续无创血压功能，实时无创监测病人血压，而非NIBP的连续测量模式。
15. RR 测量范围 0-200 rpm，精度6rpm~200rpm：±2rpm，0rpm~5rpm：不定义。
16. 无创血压成人测量范围：收缩压25~290mmHg，舒张压10~250 mmHg。 
17. 无创血压提供手动、自动、连续、序列四种测量模式。自动模式支持自定义设置血压测量间隔，间隔时间支持从1-460分钟内的任意整数数值。
18. 支持在同一肢体上同时测量血氧和血压。
19. 实时监测弱灌注指数（PI），测量范围0-20%。
20. IBP测量范围-50 mmHg ~ +400 mmHg
21. 血氧探头光强五级别显示，可帮助临床快速判断探头光衰程度
22. 在新生儿模式下支持CCHD新生儿先心病筛查
23. 支持心率变异性分析、ST分析、QT分析、24小时心电概览、24小时血压概览、早期预警评分等临床辅助功能</t>
  </si>
  <si>
    <t>监护医疗塔吊</t>
  </si>
  <si>
    <t>1、工作电源： AC220V、50Hz；
2、横臂活动范围（半径）：700-1100mm（可据院方要求配置）
3、水平旋转角度：0～340°，横臂和终端箱体可分别或同时水平旋转；
4、净载重量≤150kg；
5、仪器平台： 2层（高度可调）510㎜*460㎜*25mm ，圆角防撞设计
气体接口配置（氧气2个，负压吸引2个，压缩空气2个）： 
a、接口颜色及形状不同，具有防接错功能；b、插拔次数2万次以上；c、采用二次密封，带三状态（通、断、拔），可带气维修；
7、电源插座：10个、220V、10A；
8、等电位接地端子: 2个；网络接口：1个；通讯接口：1个；
10、不锈钢可调输液杆架1个；
11、抽屉：1个
12、不锈钢可调注射泵架1个；
13、主体材料采用高强度铝合金型材；
14、表面处理采用静电喷涂；
15、吸顶式安装，稳定牢固。</t>
  </si>
  <si>
    <t>TCT扫描AI自动分析诊断系统</t>
  </si>
  <si>
    <t xml:space="preserve">1. 产品组成：由仪器、软件系统组成，包括光学成像系统、图像采集系统、控制和预览软件，远程诊断管理系统。
2. 适用范围：可快速对临床样本的玻片进行图像扫描、存储、预览和传输，用于对玻片的显微镜图像进行观察、筛选，实现阅片功能。
3. 一体化主机：全封闭可开门设计，部件运行平稳，无卡顿、突跳现象，核心部件需封闭在设备内。
4. 装载容量：1~300片，支持无人值守，全自动连续扫描。
5. 物镜：全复消色差物镜，20×倍数值孔径≥0.75，40×倍数值孔径≥0.95，且为2个实体物镜配置。 
6. 定位精度：扫描系统载物台在 X、Y方向重复定位精度≤0.1um，Z方向重复定位精度≤0.5um。
7. 采用线阵扫描相机，非面阵相机，保证扫描连续性和最小图像拼接次数。
8. 切片装载方式：弹夹式装载，不接受托盘式切片装载，且玻片弹夹≥10个。
9. 切片进样方式：设备需自动取片、自动扫描、自动回片，无需人工操作。
10. 扫描分辨率：20×倍率扫描分辨率≤0.5μm/像素；40×倍率扫描分辨率≤0.25μm/像素。
11. 扫描时间：≤50S（物镜20×，扫描区域15×15mm）。
12. 扫描参数设置：可根据需要进行扫描参数设置，如物镜类型、扫描模式；
13. 自动条码识别功能：支持识别条码、二维码，系统对玻片条码进行自动拍照和读取，确保扫描图像与条码一一对应。
14. 软件控制功能：可控制仪器主机全自动、智能化扫描玻片，自动识别扫描区域，拼接成全景数字切片，并预览玻片的数字图像。
15. 扫描预览功能：扫描过程中，在显示器上显示扫描切片的编号，及切片扫描的区域位置，扫片过程实时显示扫描动态和浏览数字切片。 
16. 自动检查功能：仪器开机，操作系统复位后，自动检查各机构复位准确，所需时间≦60S。
</t>
  </si>
  <si>
    <t>全自动化学发光免疫分析仪</t>
  </si>
  <si>
    <t>1、发光原理：非酶参与的直接化学发光。
2、测试速度：单机≥400测试/小时，第一份结果出来所用时间:≤16分钟。
3、样本位：≥100个，测试过程中可连续装载、替换，急诊优先，自定义急诊位，具自动重测功能。
4、采样针：一次性TIP吸头，一吸多注。具备自动液面探测、碰撞探测、随量跟踪功能。
5、试剂位：≥30个，可随时装载、替换试剂。
6、TIP存储器：一次装载TIP头≥350个，连续装载、实时数量显示。
7、反应杯存储器：单孔反应杯，一次可装载数量≥2000个，支持连续装载，实时数量显示。
8、试剂种类：≥190种项目，包含：肿瘤标志物（含异常凝血酶原、胃泌素-17、胃蛋白酶原I、胃蛋白酶原II）、骨代谢六项（甲状旁腺激素、降钙素、骨钙素、25-羟基维生素D、总Ⅰ型胶原氨基端延长肽、β-胶原特殊序列）、心血管及心肌标志物类、炎症监测等，必要时需提供注册证复印件。
9、试剂：集成式试剂盒，无需预处理，即开即用；采用射频识别技术读取试剂盒全部信息，瞬间完成。
10、试剂仓：24小时冷藏功能，工作温度8-12℃，存储温度2-8℃。
11、标准品：每盒试剂自带标准品，无需另购，电子标签内置主曲线。
12、定标方式：两点校准定标主曲线，稳定期最高可达4周。
13、电脑配置、软件及联网功能：品牌电脑，正版WINDOWS 系统、双核CPU、宽频触摸显示器。标本稀释比例可任意选定，可汇总、存储、查询病人信息。可通过COM口或网卡与医院LIS系统连续，实现远程数据共享，支持SnibeLinker远程诊断。
14.提供接口规范文档，并现场协同信息科及LIS厂商进行联调，通过验收测试。
15、配置清单
1 主机 1台
2 电脑 1套
3 电源线 2根
4 活动扳手 2个
5 样本架托盘 1个
6 浓废液桶组件 1个
7 淡废液桶组件 1个</t>
  </si>
  <si>
    <t>高压注射器</t>
  </si>
  <si>
    <t>1、“直接压力传感器” 专利技术，有效防止注射渗漏（提供证书）；
2、实时检测和显示压力，当实际压力超过限定和在压力异常时，及时自动停止注射并报警；
3、 近端和远端控制台采用同尺寸彩色液晶触摸屏，操作设置和显示近远端同步显示；
4、机头带有LED旋转指示灯，吸药过程中顺时旋转，注射过程中逆时旋转；
5、近段带有急停按钮，采用软件停止和硬件开关两种停止方式，具备紧急开关功能；
6、带有大扶手和大脚轮方便机器移动及固定；
7、注射器容量是200ml规格；
8、压力设置范围：50～300Psi，压力单位可在Psi或MPa之间切换；
9、注射速度范围：0.1～10ml/s；
10、注射剂量：0.1～200ml；
11、扫描延时和注射延时：0～600s；
12、每个预案注射可设置1～8阶段；
13、可保存的预案数120个；
14、远端≥7寸彩色触摸屏，规格：≥120mm*250mm*140mm；
15、整个机头可以180℃旋转
16、具备“排气确认”保护按钮，需要先排气确认后才能进行注射，有效保护患者安全，避免空气栓塞；
17、系统能手动/自动启用KVO功能，KVO速度0.1-0.6ml/min  
18、具有试注射功能，利于确认液路连通；试注射速度:0.1～1.0ml/s，试注射药量:0.1～3ml
19、注射头、移动台车式主机和近端控制盒是一体化整机全开模设计；
20、采用卡口旋转式安装针筒
21、各种声光报警
22、机头防漏液设计，防止液体进入机头内部造成损坏
23、电源要求符合我院使用要求，AC.220V 50Hz，≤250VA；
24、具有盐水排气、盐水冲洗、盐水束推进、双流注射功能
25、标准配置：注射器主机、远程控制盒、线缆包（电源线、数据线）文件包（说明书、保修卡、合格者）</t>
  </si>
  <si>
    <t>医用显示器（6M/30寸）</t>
  </si>
  <si>
    <t>1基本规格：屏幕尺寸：≥30英寸；背光：LED；支持彩色：10.7亿；分辨率：3280×2080；点距：0.197mm×0.197mm；亮度：≥1300cd/m²；对比度：≥2000:1；视角：≥178°；响应时间：≤28ms
2信号接口：DP/DVI/HDMI
3观片灯模式：支持一键切换至观片灯模式
4一键分屏：具有一键分屏功能，显示器设置一键分屏快捷键，只需一键调节就可实现单双屏切换
5分屏独立校调：内置分屏调节软件，可对分屏显示的两个屏进行独立的参数调节
6分辨率自适应：内置分辨率自适应软件，显示器分屏后可自动识别分辨率
7双屏显示：两路信号可分别输入，在一个屏上实现双竖屏显示，满足对比诊断要求
8亮度恒定：显示器内置背光传感器监测背光亮度，可长期自动稳定显示器背光亮度，提供此功能软件著作权证明文件
9抗扰接地设计:自主设计的接地柱，确保机器具有良好的抗干扰性能和安全性能
10背光校正:具备背光校正技术，显示器应用背光校正技术调试效果，确保显示精准，提供此项功能软件著作权证明文件
11集控管理:通过内置智能集控管理软件，对显示器参数进行校准优化,，提供集控管理软件著作权证明文件
12视力保护:通过软件技术达到润眼模式效果，实现医用显示器根据环境亮度的变化自动调整到舒适的屏幕亮度范围，润眼缓解眼疲劳，保护阅片医师视力，提供此项功能软件著作权证明文件
13数据安全防护:通过数据安全防护控制技术，保护显示器信号数据安全不外泄、丢损，提供此项功能的软件著作权证明文件
14CCC认证:产品获得CCC强制认证，提供认证证书，并且3C认证证书上委托人、生产者（制造商）和生产企业名称须完全一致
15产品管理体系认证:生产企业完全取得ISO9001质量管理体系、ISO13485质量管理体系、ISO14001环境管理体系、ISO45001职业健康安全管理体系认证，提供证书文件
16服务认证:生产企业具有 GB27922 五星服务体系认证，提供证书文件
17公司资质:获得国家高新技术企业证书、专精特新企业证书，提供证明文件</t>
  </si>
  <si>
    <t>防辐射智能防护帘</t>
  </si>
  <si>
    <t>1基本配置：上防护帘 1PCS，尺寸≥600x300mm；下防护帘 1PCS，尺寸≥600x400mm；防护帘铅当量 ≥0.5mmPb；限位防护误差≤±2.5mm。
2防倒底座设计：六边形状底座设计，底座每个角配装一个移动脚轮，设备摆放更安全稳定。
3智能跟踪防护：具备无线智能跟踪防护技术，无线激光自动跟踪定位。
4智能控制平台：配备双屏幕无线智能控制平台，屏幕≥10.1英寸，双PAD交互操作方便使用，具备智能防护系统双屏无线交互控制软件，提供软著证明文件。
5医患双向沟通：具有医患双向语音沟通系统，方便实时对话沟通，提供专利证明文件。
6智能语音系统：内置智能语音系统，能够根据实际需要录播不同医院个性化提示语音，将医师需要重复讲的日常语音提前录入，需要时一键播放，提供智能防护设备智能语音专利。
7设备对接方式：无缝集成(对原设备不做任何改变和破坏)，无线对接交互控制，与原设备无任何信号线连接，保证数据安全，具备数据安全智能防护系统无线交互控制技术，提供软著文件。
8模式预设：可自定义预设上下帘间隙高度，设需完成的模式可一键切换，并具备临时微调间距功能。
9产品备案资质：产品具有一类医疗器械备案凭证，一类医疗器械备案生产备案凭证。
10应用安全：电气绝缘、稳定性、机械强度、发热要求等设备安全使用条款经过第三方检验，符合 GB4943.1-2011 或 GB 9706.1-2007 要求标准的检验认证，提供第三方机构检验证书证明文件。
11公司资质：生产企业取得得ISO9001质量管理体系、ISO13485医疗器械质量管理体系、ISO14001环境管理体系、ISO45001职业健康安全管理体系、 GB27922 五星服务体系认证，提供证明文件
12知名品牌：公司获得高新技术企业证书，市场监督管理局颁发的重合同守信用企业证书提供证明文件。</t>
  </si>
  <si>
    <t>防辐射屏障(套)</t>
  </si>
  <si>
    <t>1， 铅粉和橡胶混合材料多层材料制作而成，
2， 防护材料分部均匀，正常使用铅当量不会衰减；
3， 0.5铅当量；适用于X射线管电压(30-120)KV，
4， 性能标准：符合YY/T0292.1-2020医用诊断X射线辐射防护器具第1部分</t>
  </si>
  <si>
    <t>智慧屏一体机</t>
  </si>
  <si>
    <t>1、采用一体机结构，集成编解码器、内置摄像机、麦克风、扬声器、红外触摸显示器、蓝牙和WiFi 模块；
2、不少于86寸；
3、支持H.323和SIP国际标准通信协议；
4、支持国产自主的芯片/模块/模组：音频/视频编解码芯片、 CPU 处理单元、视频输出芯片、电源模块、 PCB 主板。
5、支持H.263、H.263+、H.264、H.264HP、H.265视频编解码协议； 
6、支持Opus、G.722.1C、G.722.1、G.722、G.711等音频编解码协议；
7、支持至少1个RCA输入及1个RCA输出接口，可对接第三方音频设备；
8、支持至少一个HDMI输入及一个HDMI输出接口，可支持4K分辨率；
9、整套支持 2 个 10M/100M/1000M 自适应网口，可以同时为 Android 模组和 Windows OPS 模组提供网络;两个网络口可接入两个不同网络；
10、摄像机内置 3 个不少于 5000 万像素，搭配不少于4倍数字变焦广角镜头、2倍光学长焦镜头，对角视角最大可达110°。 
11、内置不少于16颗麦克风阵列，支持不少于15米180°远距离收音；
12、支持 1 个专用接口用于可拔插摄像机模组的接入使用及固定，即插即用，无需额外固定支架或线缆。
13、提供 2 个 RJ45 网口(VCH 口)，用于连接扩展辅流接口盒和有线扩展麦等；
14、支持有线投屏和无线投屏，支持不少于4种无线投屏方式，支持不少于2种有线投屏方式；
15、支持通过无线传屏器、有线投屏方式将辅流投屏到腾讯会议，实现与本地投屏体验一致。
16、支持设置 AI 功能识别区域，满足开放空间范围外的人员不做 AI 识别。
17、支持直接通过微信直接扫码获取白板文件； 
18、支持笔头书写、笔尾擦除，一笔完成操作，无需频繁切换，书写体验更连贯 
19、支持扩展摄像机模组，6/12倍光学变倍，对角视线不小于90°。一个可插拔摄像机模组可与三个内置摄像机组成四摄系统，使用内置摄像机进行图像分析，并根据计算自动选择内置摄像机或可插拔摄像机模组输出合适的图像定支持3A算法，可实现自动对焦、自动曝光、自动白平衡。支持智能取景技术，包括自动框人像、语音追踪、演讲者追踪；
20、支持扩展10.1英寸电容触控屏，能够对会议平板完成参数配置、会议发起、会议控制等操作；
21、支持画面分屏展示最后 4 位发言者的特写镜头（发言人数配置 2-4 位），为参会者提供充足的互动讨论，同时展现全景画面，可以清楚看到每位参会者的位置。支持实时对发言人进行剪裁和追踪，与全景拼接成画面，呈现发言人特写，全景画面实时人像自适应，实现面对面的会议体验。</t>
  </si>
  <si>
    <t>智能触摸屏</t>
  </si>
  <si>
    <t>1基本规格：屏幕尺寸≥75英寸，分辨率：4K；
2触摸功能：红外触摸,40点精准触控，防眩光涂层，智能书写，无线投屏，内置喇叭。
3兼容各类查询系统</t>
  </si>
  <si>
    <t>人体成分分析仪</t>
  </si>
  <si>
    <t xml:space="preserve">1、 适用于中国人群人体成分标准，具有国内临床实验基地的医疗机构出具的临床实验报告。（提供国内两家三甲医疗机构的临床实验报告复印件并加盖公章），用以证明此设备适用于中国人群。
2、 建立和采用中国人体成分生物电阻抗测量数学模型，能提供相关研究文献、立项文件，论文著作等进行证明
3、 产品测量结果准确可信，应经过双能X线、核磁共振和双标水实验共同校准。
4、 测试原理：直接节段多频率生物电阻抗测试法（DSM-BIA法）
5、 测试频率：测试频率不低于三个，需包含 50KHZ ，250 KHZ ，500KHZ，最低不低于50KHz，最高不高于500KHz。
6、 测试部位：分别在5个节段部分(右上肢、左上肢、躯干、右下肢、左下肢)进行电阻抗测量。
7、 电极方法：站站姿进行测量，8点接触式电极，6通道测量，可同时进行全身测量。
8、 基本指标：体重、去脂体重（FFM）、肌肉量、总水分（TBW）、蛋白质、骨质、脂肪、体脂百分比（PBF）、骨骼肌、体质指数（BMI）、腰臀比（WHR）、健康评分、身体年龄。
9、 体型判定：自动判定九种体型（隐形肥胖、肌肉不足、消瘦、脂肪过多、健康匀称、低脂肪、肥胖、超重肌肉、运动员）。
10、 身体节段分析：四肢及躯干肌肉、四肢及躯干脂肪。
11、 内脏脂肪分析：躯干脂肪总量、内脏脂肪水平、脂肪肝风险系数
12、 体重管理：标准体重、体重控制、脂肪控制量、肌肉控制量
13、 肥胖分析：肥胖等级、体脂百分比等级、腰臀比类型
14、 营养评估：三大营养素水平、基础代谢率
15、 测试软件：提供专用计算机控制人体成分仪软件，支持主控测试、数据监控、批量传输三种使用模式
16、 评价参考标准：中国人体成分标准，需提供相关证明文件，证明研发生产单位参与进行过基于中国人的大样本数据采集工作，是通过不低于25000条中国人人体成分建立的评价参考标准。
17、 操作语言：中文
18、 操作系统：人体成分分析仪主机采用WINCE平台开发和运行
19、 输入界面：人体成分单机操作采用全触控方式
20、 外部接口： RS-232C （9针）串口，USB typeA/typeB,RJ45(10/100Base-T)以太网口
21、 测试时间： ≤30秒
22、配置要求
1. 人体成分主机   1台
2. 左右手电极各一支   2支 
3. 前后底座地脚   4个
4. 电源线   1条
5. 串口数据线   1条
6. 串口转USB转换器 1个  </t>
  </si>
  <si>
    <t>冲击波治疗仪</t>
  </si>
  <si>
    <t>1. 柜式机身，1个冲击手柄，1个按摩手柄；
2. 真彩触摸显示屏，屏幕尺寸≥10英寸，操作便捷；
3. 冲击探头参数：工作压力：1～5.6Bar可调，步进为0.1Bar；空压机最大输出压力不大于最大工作压力的 1.5 倍；工作频率：冲击探头碰撞频率1～25Hz可调，步长0.5Hz；
4. 按摩探头参数：按摩探头振动频率0.5～35Hz可调；0.5～1Hz，步进0.1Hz;1～35Hz，步进1Hz。
5. 能量稳定性：产生的压力波能量的稳定性优于±20%；
6. 穿透深度：治疗头的最大穿透深度 30mm，误差不应超出±20%；
7. 脉宽：输出压力波的脉宽为300us，误差不超过±10%；
8. 冲击探头标配6种治疗探头，具有准直型和发散式两类治疗探头可选，满足不同的临床需求对应不同的治疗程序；准直式治疗探头规格范围：6mm-15mm；发散式治疗探头规格范围：15mm-25mm；不同冲击探头的最大能量密度不同，最大能量密度高达5mJ/mm2。
9. 按摩探头具有三种治疗探头，探头规格为：10mm、25mm、40mm；
10. 不同冲击探头的最大能量密度不同，最大能量密度高达5mJ/mm2。
11. 内置≥200种全身各部位的治疗处方，满足不同的临床需求；
12. 自定义处方可新增、修改、删除患者治疗处方，可设置压力/次数/频率；
13. 阶梯压力强度：强度从设置值的X%逐渐递增到设置值（X%为阶梯压力），50%-90%可调，步长10%；
14. 内置4种疼痛评估评价系统：动态VAS、静态VAS、睡眠VAS、面部表情测量，可进行治疗前后的疼痛评估。完成治疗前疼痛评估后且治疗完成后，会自动弹出治疗后疼痛评估界面；
15. 患者数据库管理，储存卡8G，可存储50万个以上的患者信息，方便医师定期进行分析患者功能恢复情况和科研调查工作；
16. 治疗计数范围：0～9999次,0～10时，步长为1；10～100时，步长为10；100～9900时，步长为100；9000～9999时，步长为99，人性化设计，调控精准，满足不同的临床需求；
17. 默认冲击次数2000，默认冲击强度2.0Bar，默认冲击频率8Hz，默认治疗参数适配性高，能快捷便利的调整至具体需求的治疗参数；</t>
  </si>
  <si>
    <t>外科电凝刀</t>
  </si>
  <si>
    <t>一、主要技术参数
1．单极电切 
切1(纯切)：300 W
切2（混切1）：250W
切3（混切2）：150W
2．单极电凝
点凝：120W
喷射凝：100W
 3．双极电凝
双极脚控电凝：70W
双极自动电凝：70W，（步长1W 调节）
4．主频：450KHz
5、额定输入功率：1100VA
6、额定负载：单极625Ω，双极125Ω
二、特征  
1.  具有单极（纯切、混切 I、混切II、点凝、喷射凝）、双极电凝（脚控、自动）六种工作模式。
2.  具有双极自动输出功能。
3.  具有输出功率自动补偿功能，P.A.C系统自动适应各种人体阻抗。
4.  具有输出功率300W。
5．具有记忆功能。
6．双极低电压输出技术，具有单双、双极自动转换功能,具有单极脚踏，双极脚踏分别控制。避免术中频繁切换脚踏，以防误激发模式引起不必要的烫伤。
7.   适合各种内窥镜手术。
8.  具有敷肌板回路电极接触面积实时监控系统（双片型电极板）。
9．随机易耗品采用国际通用标准接口。
三、安全性能：
1 自动检测吸收高频漏电流。
2 中性电极故障声光报警。
3 自动保护短路输出。
4 中性电极板监测。
5 输出功率误差自动检测、补偿。</t>
  </si>
  <si>
    <t>调Q双波长脉冲治疗仪</t>
  </si>
  <si>
    <t>1. 产品适用范围：用于去除文身，在医疗机构中使用。1064nm波长适用于深蓝色、黑色文身的治疗；532nm波长适用于红褐色文身的治疗。
2. 临床文献：提供相关褐青色痣、雀斑等治疗效果临床文献≥3份；
3. 激光工作波长：1064nm±5nm、532nm±5nm；
4. 激光光源：Nd：YAG调Q激光光源；双调制晶体，双滤波片，双舵机控制；
5. 导光系统：7关节平衡锤式导光臂，操作灵活、无死角，适配多种手具；
6. 激光模式：多模；
7. 激光脉冲输出方式：单脉冲、重复脉冲；
8. 重复脉冲输出方式：1064nm：1Hz～10Hz（步进1Hz）；532nm：1Hz～10Hz（步进1Hz）；
9. 激光波长输出方式：1064nm单独输出、532nm单独输出、1064nm&amp;532nm同时输出；
10. 最大脉冲输出能量对应的脉冲持续时间：≤6ns；
11. 最大脉冲输出能量：1064nm：≥1200mJ；532nm：≥550mJ；
12. 支持手动调节手具端光斑刻度，激光治疗面光斑尺寸：Φ2mm～Φ10mm可调，步进为Φ1mm；输出平帽光斑；
13. 能量密度显示：设置能量及光斑尺寸后，软件界面会自动显示对应能量密度；
14. 瞄准光波长及功率：630nm~680nm，Pc≤5mW；瞄准光亮度10档可调；
15. ≥12.1英寸高分辨触摸显示屏，角度可调节，操作界面简约，触控灵敏；
16. 冷却系统：采用封闭内循环水制冷和外循环强风冷却；
17. 治疗机工作状态显示功能：具有光斑尺寸、能量密度、本次光斑计数、出光总计数、水温、水流、激光辐射指示灯；
18. 具有多重监控和保护功能。监控功能：开机自检、温度监控、通讯监控；保护功能：软件保护、硬件错误中断关断、过载、故障声光提示，防误触和故障时停止出光的硬件保护功能；
19. 自定义治疗方案：≥5种。
20.配置清单：
1. 调Q激光治疗机主机          1 台
2. 导光臂                       1 套
3. 手具TQ-A                    1 个
4. 防护眼镜                   1 副
5. 眼罩                       1 个
6. 脚踏开关                   1 个
7. 钥匙                       2 把</t>
  </si>
  <si>
    <t>光谱治疗仪</t>
  </si>
  <si>
    <t>1、产品特性：适用于痤疮治疗、消除炎症、促进皮肤伤口愈合；
2、采用大功率SMD矩阵光源，排列密度高，使辐照强度更高、光斑更均匀；
3、基于空气动力学系统设计，辅以超强导热材料，确保在恶劣的环境下使用安全、可靠、稳定；
4、 集单光源、两光源、三光源于同一治疗平台，且多种波长可供选择，满足临床多元化方案的需要；
5、采用自由伸缩悬臂系统设计，充分考虑人体工程学要求，方便操作，最大程度满足临床各种治疗环境；
6、采用≥8＂全触屏辅以人性化的GUI设计，使操作更简洁流畅；
7、独具剂量工作模式，并可选配辐照强度校准系统，确保治疗剂量更准确；
8、预存治疗方案，一键选择，使操作更加便捷；
9、具有连续照射或脉冲照射两种工作模式，满足临床不同需求；
10、温馨的语音提醒，为患者带来轻松舒适的治疗体验；
11、开机密码保护，治疗过程安全放心；
12、采用高纯度光源，无侵入式操作、无副作用，治疗后无需特殊处理。</t>
  </si>
  <si>
    <t>医用电子皮肤镜影像系统</t>
  </si>
  <si>
    <t xml:space="preserve">1. 电子皮肤镜
1.1图像采集方法：非偏振光法、偏振光法和浸润法，三种方法一体式镜头采集
1.2图像分辨率：2560X1920
1.3图像视频输出及速率：HDMI高清输出，1080P（30～65）fps
1.4图像成像均匀度：不低于70%
1.5图像灰阶：图像应能分辨灰度标尺的各级灰阶
1.6图像中心偏差：不大于±3mm
1.7图像畸变：不超过±5%
1.8偏振度：80%～100%
1.9信号传输：HDMI
1.10图像放大倍率及允差：50倍、200倍，倍率允差：±15% 
1.11视觉分辨率：50倍镜头≥40线对/mm、200倍镜头≥70线对/mm。
1.12图像视野范围：50/200倍镜头:50倍处不小于7.0mm×5.1mm、200倍处不小于1.5mm×1.1mm。
1.13光源波长范围：400nm＜λ＜700nm；
1.14光源照度：Ev＞2000 Lux（在图像采集处）
1.15光源功率：0.1W＜P＜0.8W
1.16医用隔离垫：（防交叉感染）偏振法/浸润法，浸润法透光率≥85%
1.17图像格式：导出的图像格式为JPEG格式
1.18功能操作：图像冻结、视频录制、图像保存。
2. 相机
2.1图像像素：≧2400万
2.2传感器类型：CMOS，尺寸：APS画幅
2.3液晶屏尺寸：≧3.0英寸，像素：约18万，；触摸屏，电子取景器
2.4支持接口：Wifi、HDMI、USB
3. 软件
3.1. 登记信息
登记病人信息、检查信息、病人主诉、临床诊断、病史。
有快速复查功能，并有复诊提示。
3.2. 图像采集
实时观察视频、采集图像/视频并保存。
上传图像、下载图像/视频。
3.3. 辅助分析
3.3.1. 色素分析
提供“ABCD法”、“七点检查表评分法”、“三点检测评法”、“Menzies评分法”、“ABC法”等色素类疾病分析法。
色素痣形态计算，包括（面积、周长、直径）。
3.3.2. 毛发分析
可对毛发特征进行标注并计数，并能计算毛发平均直径、毛发密度，毛发总数，终毛、中毛、毳毛、黄点征、黑点征、单位毛囊毛发的根数、终毛/毳毛比。
提供毛发生长周期分析，包括（生长期、休止期、退行期）。
提供毛发诊断标准化术语。
</t>
  </si>
  <si>
    <t>二氧化碳治疗机</t>
  </si>
  <si>
    <t xml:space="preserve">1. 激光器类型：封离式二氧化碳激光器；
2. 激光波长：10600nm；
3. 传输方式：7关节扭簧式导光臂，配光学图形扫描器，垂直向下的出光方式；
4. 治疗模式：具有普通模式和扫描模式，其中普通模式包括连续、重复脉冲、重复脉冲串（高能脉冲）、调制脉冲四种激光输出方式：
a) 连续、重复脉冲输出功率：0.3W～25W；
b) 重复脉冲串（高能脉冲）输出功率：0.3W～15W；
c) 调制脉冲输出功率和能量：0.3W～15W或2.5mJ～250mJ；
5. 增加光学图形扫描器的普通模式，出光方式和切割宽度可在一定范围内调节：
a) 出光方式：“默认”“三点”“五点”“七点”四档可选，点间距四档可调；
b) 切割宽度：五种可调（四档+清空）；
6. 增加光学图形扫描器的扫描模式，输出能量、扫描方式、扫描图形种类及尺寸、扫描点间距可在一定范围内调节：
a) 扫描模式下激光输出能量：10mJ～160mJ；
b) 扫描方式：顺序、离散、隔点加重可选；
c) 扫描图形种类：方形、横线、竖线、圆形、弓形、圆弧、三角形、空心圆可选；
d) 扫描图形尺寸：≥20mm×20mm；
e) 扫描点间距：焦距50mm手具：0mm～1.5mm可调；焦距100mm手具：0mm～3.0mm可调；
7. 焦点处光斑直径≤0.3mm；
8. 最小脉冲宽度：0.1ms；
9. 配置手具种类：1种焦距50mm手具、3种焦距100mm手具；
10. 控制系统：≥12.1英寸彩色触摸屏，角度可调节，软件具有激光功率电流监测、功率值修正、治疗数据存储、故障信息显示（液位/流量/温度/光闸/联锁开关等）、声音提示等多种功能；
11. 具有多重安全防护系统：联锁装置、安全联锁连接器、紧急激光终止器、空气开关和光闸装置等；
12. 瞄准光：波长630nm-680nm，功率Pc≤5mW，亮度强弱5档可调；
13. 冷却系统：封闭内循环水冷却，具有电动注/排水功能，排水0残留，避免极低温下冻裂核心激光器；
14. 自定义治疗方案：≥10个。
15. 配置清单：
1. 二氧化碳治疗机主机     1 台
2. 导光臂                 1 套
3. 扫描器(D01)             1 个
4. 治疗手具(D100A)         1 个
5. 治疗手具(D100B)         1 个
6. 治疗手具(D100C)         1 个
7. 治疗手具(D50A)        1 个
8. 防护眼镜             1 副
9. 眼罩                 1 个
10. 脚踏开关                1 个
11. 钥匙                 2 把
</t>
  </si>
  <si>
    <t>检查床</t>
  </si>
  <si>
    <t>规格：≥1850*600*650（mm）
优质碳钢，30*50*1.5 扁方管外框，38*38*1.5 方管的
床脚，用 15mm 优质木工板床板，配 4cm 海绵,外包优质皮革。</t>
  </si>
  <si>
    <t>医疗床头柜</t>
  </si>
  <si>
    <t>规格：≥480×480×760mm   
（1） 顶板、外框、毛巾架、餐板、抽屉及箱体等全新ABS料一次注塑料成型，外表光洁。
（2） 材质为ＡＢＳ加厚板组合，橱柜内中间隔板高度可调节，内可置8磅热水瓶，弧线形柜设计，外形美观。配隐藏式毛巾架、抽屉、餐板。
（3）整体：ＡＢＳ注塑，防潮、防水，易清洗可冲洗。结构牢固稳定，使用方便，具有抗冲击、耐老化、韧性高等优点。</t>
  </si>
  <si>
    <t>中医理疗床</t>
  </si>
  <si>
    <t>规格：≥1850*600*650（mm）
优质碳钢，30*50*1.5 扁方管外框，40*40*1.2 方管的
床脚，优质木工板床板，配 4cm 海绵,外包优质皮革,带洞。</t>
  </si>
  <si>
    <t>理疗床床柜</t>
  </si>
  <si>
    <t>妇科检查床</t>
  </si>
  <si>
    <t>台面全长：1300 ㎜、台面宽度：500 ㎜、台面高度：750 ㎜、背板上折：≥45°、背板下折：≥15°</t>
  </si>
  <si>
    <t>药品柜</t>
  </si>
  <si>
    <t>1：≥850*500*1800mm。
2：材料厚度大于 1mm。碳钢喷塑，台面不锈钢，符合国标要求。分
上中下 3 层，，隔板可调。下部柜门采用碳钢制作，上部柜门玻璃采
用优质玻璃。</t>
  </si>
  <si>
    <t>器械柜</t>
  </si>
  <si>
    <t>1：整体不锈钢。
2：规格≥ 1800x900x400 mm，
3：控制方式机械锁。
4：不锈钢，紫外线消毒，加厚玻璃观察窗。产品质量符合国家相关标准要求。</t>
  </si>
  <si>
    <t>医用冰箱（冷藏+冷冻）</t>
  </si>
  <si>
    <t xml:space="preserve">1、样式：立式
2、有效容积：冷藏≥205升，冷冻≥95升；
3、外部尺寸（宽×深×高）：≥750×630×1890mm；
4、内部尺寸（宽×深×高）：冷藏：≥580×480×727，冷冻：≥500×450×418；
5、毛、净重：≥140/120kg；
6、门体配备：冷藏冷冻均配备高密度聚氨酯发泡门体，有效阻止冷量流失；
7、箱体外部材质：预涂钢板，防腐蚀、抗氧化、易清洁；
8、内胆材质：采用HIPS耐低温高强度复合材料，耐脏易清洁；
9、层架/抽屉数量：，冷藏室1个篮筐，3个层架，冷冻室配置2个搁架
10、保温材料：整体采购高密度聚氨酯发泡箱体；
11、采用上下双间室设计，互不影响。外门配有铝合金拉手，方便门体开启；
12、电压范围：宽电压设计，在187V～242V范围内正常使用；
13、耗电量（kW•h/24h）：25℃环境下，空载耗电量不高于2.0kW•h/24h；
14、噪音值：整体设备噪音值不高于60dB(A)（声功率）；
15、温度设置范围：上下两个间室可以分别设定2—8℃，-10—-26℃；
16、温度设置精度：温度设置精度0.1℃；
17、显示控制器类型：：高亮度显示箱内温度，温度显示精确0.1℃；
18、压缩机情况：采用两个知名品牌压缩机，冷藏冷冻双压机双制冷系统，任一制冷系统故障不会影响另一制冷系统，稳定性、安全性更高；
19、制冷剂情况：环保碳氢无氟制冷剂；
20、温度均匀性：冷藏及冷冻温度均匀度不高于1℃；
21、温度波动性：冷藏室波动值不高于2.4℃；
22、冷藏室采用国际知名品牌蒸发风机2个，确保冷藏室温度均匀； 
23、蒸发器及制冷方式：冷藏采用高性能真风冷制冷，冷冻采用搁架式蒸发器进行制冷，确保温度均匀。
24、降温时间：25℃环境下，空载从室温冷藏降温至4℃，冷冻降温至-25℃，总用时不高于70min。
25、多重报警功能：传感器故障报警，超温报警，断电报警等；
26、三种报警方式：声音蜂鸣，灯光闪烁，远程报警（需另接选配报警设备）；
27、多重保护功能：开机延时保护，停机间隔保护，密码保护；
28、双锁结构设计,自带暗锁，同时可用挂锁，保证用户存储物品安全性；
29、测试孔：标配两个测试孔
30、温度数据记录：选配USB模块 ，同步记录箱内温度数据；
三、产品认证及公司证书
医疗器械注册证 
医疗器械生产许可证 
ISO9001质量管理体系认证 
ISO14001环境管理体系认证 
ISO13485医疗器械质量管理体系符合性评价 
GB/T28001职业健康安全管理体系认证 
</t>
  </si>
  <si>
    <t>器械收纳箱</t>
  </si>
  <si>
    <t>1，≥尺寸71.5*50.5*40.5，
2，安全无异味奶瓶级PP材质，
3，200斤承重，
4，叠放不塌陷，可折叠。</t>
  </si>
  <si>
    <t>器械收纳筐</t>
  </si>
  <si>
    <t>1，提把手设计，PP材质，
2，底部防滑设计，
3，尺寸:≥50*40*35</t>
  </si>
  <si>
    <t>应急照明灯</t>
  </si>
  <si>
    <t>LED灯芯，IP44防水，可挂背带，可拆卸电池，实时监控电量，Type-C 直充设计，5档调光，900米远射，单手伸缩变焦。</t>
  </si>
  <si>
    <t>货物分类标识牌</t>
  </si>
  <si>
    <t>尺寸≥6*10CM，背面软磁</t>
  </si>
  <si>
    <t>净水器</t>
  </si>
  <si>
    <t>1类型：反渗透净水器
2.出水方式支持单出水
3.滤芯可支持活性炭，复合滤芯，RO反渗透膜
4.额定净水量至少2700l
5.出水温度可支持常温水、热水、冰水
6.滤芯级数至少5级
7.过滤原理采用反渗透
8.制水流速（常温）支持3.05L/分钟
9.水质要求市政自来水</t>
  </si>
  <si>
    <t>二</t>
  </si>
  <si>
    <t>急救站</t>
  </si>
  <si>
    <t>急救箱</t>
  </si>
  <si>
    <t>1、材质：箱体采用轻量化PP复合材料，箱内采用环保EVA发泡，整箱采用铝合金固箱，使急救箱轻便结实耐用；
2、携带方式：拉杆/手提两种携带法。
3、内部设计：EVA可移动隔板（加强箱子内部空间调整的灵活性），针剂松紧绑带，片剂绑带，器械绑带，2个急救分类袋；
4、外部设计：2把押款箱A级把手，两把金属安全锁设计。
5、外部logo：印有通用“中国民用航空急救”标识，品牌logo。
6、箱体尺寸：≥500×380×200mm
7、配置：插入式单用听诊器1套，表式血压计 1套，便携式血氧饱和度检测仪指夹式 1套，水银体温计1支，不锈钢压舌板1支，医用手电筒1把，医用供氧设备2L套装1套，口咽通气道 9#1个，人工呼吸保护屏障 单向阀 1个，舌钳170mm 1把，开口器130mm 1把，止血钳140mm 1把，卡式止血带1个，小夹板1卷，三角巾82式1包，医用绷带10x600cm1卷，医用纱布块7.5x7.5cm-8P10片，医用棉签50支 1包，透气胶布 1.25x900cm 1卷，注射输液器材5套，医用手套乳胶M2双，敷料剪刀140mm1把,签字笔黑色2支,伤情识别标签纸质5张,应急救护、疾病治疗记录单 纸质10份,急救分类袋 2个,合格证、保修卡纸质1份.</t>
  </si>
  <si>
    <t>担架车/担架</t>
  </si>
  <si>
    <t>1，主要材料为高强度铝合金制成;
2，采用铝合金翻转式护栏，并配有二根安全带;
3，担架垫子采用耐磨夹网布材料，厚度≥6cm，采用一次性焊接，阻燃、防水;
4，配有倒复式二段点滴架，最高调节长度为75cm;
5，上车高度可三挡调节，分别为≥68cm、63cm、58cm;•轮子尺寸:直径≥125mm。</t>
  </si>
  <si>
    <t>1、直径：≥219mm
2、容积：30L
3、工作压力：15兆帕
4、测试压力：22.5兆帕
5、配置：氧气瓶*1，流量阀*1，固定装置*1</t>
  </si>
  <si>
    <t>1. 数字式心电图机，支持12导心电图同步采f集+心向量同步采集；
2. 心电图机一体化平板，设计主机全触控操作，显示屏幕≥10.1英寸；
3. 心电图主机支持内置4G功能，不接受外置模块，支持2.4GHz/5GHz双频段无线Wi-Fi；
4. 输入阻抗：≥100MΩ；
5. 内部噪声：≤10μVP-P；
6. 定标电压：1mV±1%；
7. 共模抑制比：＞125dB（默认交流滤波关闭）；
8. 耐极化电压：±600mV；
9. 频响范围：0.01-350Hz全频滤波；
10. 时间常数：≥5s；
11. 内置热敏打印机，支持报告自动打印；
12. 支持智能胸导联减半打印功能；
13. 支持NFC识别功能，支持GPS定位功能；
14. QTc参数测量：内置6种以上测量算法，QTc计算方法可通过系统设置调阅并设置；
15. 心电图机支持批量下载预约记录功能，并支持待检查列表显示，列表应包含检查姓名、性别、年龄等信息。
16. 具备全导联起搏检测，准确识别起搏信号；
17. 心电图机支持导联脱落、伪差、左右手接反、无法识别、心律失常波形的自动检测和提示功能，支持消息实时提醒功能，如危急报告提醒、诊断退回提醒、导联纠错提醒、诊断完成提醒，对于危急值检查数据，支持优先诊断功能，以提醒诊断中心优先诊断；
18. 内置可充电锂离子电池，电池容量不低于5000mAh，持续工作时间≥8小时；
19. 支持在采集端将心电图原始数据生成二维码，并通过手机端微信分享形式将心电图原始波形从内网传输至外网，物理隔离保障网络安全，可应对因网络异常、系统异常导致心电图无法上传至心电诊断中心等情况；
20. 投标人需承诺所投设备数据接口免费开放，设备应能接入医院心电网络管理系统，并可申请上级医院提供远程诊断支持，投标人无偿提供技术协助及硬件支持，满足采购人的数据采集要求，所需相关接入费用包含在本次项目报价中。
21、配置清单
序号 设备名称 数量
1 数字式心电图主机 1台
2 导联线 1套
3 电源 1套
4 胸电极 1套
5 便携箱 1个
6 四肢电极 1套</t>
  </si>
  <si>
    <t xml:space="preserve">1、体外除颤功能可适用于成人、小儿、新生儿
2、标配工作模式：标配工作模式：手动除颤，同步复律，AED、体外无创起搏、智能自检
3、除颤电流波形：低能量双相波除颤技术；最大能量设计不超过300焦耳；
4、除颤能量调节方式：采用旋钮式快速调节并具有内部放电功能。
5、无论采用直流或无电池交流电情况下，开机时间&lt;2S，5秒内充电到最高能量；
6、显示屏：≥6.5寸彩色LCD显示，屏幕亮度≥1000cd/m2 ,可显示ECG，SpO2, EtCO2等4通道波形, 支持数字放大，波形冻结
7、除颤精度：负载阻抗175欧时，选择最大能量时的能量误差≦5%
8、1秒内完成开机、最高能量选择、智能自检等三个项目,以最快速度实施除颤
9、电容：高性能集合式电容，确保性能稳定；
10、标配ECG监测
10.1、支持3和6芯ECG导联监测，心率计数范围15~300bpm；
10.2、响应频率：0.05至150Hz
10.3、心率监测范围：15至300bpm，可监测停搏、室颤、室速、早搏、心动过速、心动过缓、二联律等心律失常。
11、设备状态检测功能
11.1、具有基本检查操作功能，带有醒目彩色自检指示灯,关机时不连接交流电情况下，也可通过红绿颜色灯指示设备状态是否正常
11.2、具备开机自检、每日自检功能，自检结果自动保存并可快捷打印各项自检内容报告。
12、可选配血氧饱和度监测：血氧探头采用平行夹设计，血氧饱和度探头防水等级≥IPX7，可水洗消毒。
13、可升级主流法呼吸末二氧化碳，既能用于插管病人，又能用于非插管病人，传感器预热时间不超过10秒，可从生理指标反馈CPR质量, IPX7防水等级
14、标配AED功能要求：可用于成人及7岁以下患者，具有边按压边分析的持续室颤识别功能，可最小化减少CPR中断次数及时间
15、支持体内除颤功能：可配备新生儿至成人患者≥5种尺寸体内除颤电极板，除颤电极手柄带放电开关
16、标配体外无创起搏功能：固定和按需模式，脉冲宽度：40ms +/-10%，起搏频率：30至180ppm，起搏电流：0，8到200mA
17、除颤手柄标配儿童、成人电极板各一付；
18、除颤手柄具备病人阻抗指示功能，至少三档颜色区别判断病人的阻抗级别；
19、数据存储：可存储≥160小时心电图连续波形，可存储周围环境音
20、可通过SD卡和蓝牙功能转移除颤器内部数据；
21、内置电池在满电情况下，支持270J放电次数≥100次，并支持至少3小时连续监护；
22、仪器内置屏幕智能操作指南指导，主机带有电极板垂直放置卡槽，具有报警指示灯。
23、工作环境温度范围：-5至40摄氏度；储存温度：-25至70摄氏度；
24、内置热敏打印机，纸张规格选用通用型50mm卷纸
25、振动冲击及跌落认证：通过MIL-STD-810F 514.5 Category 4 及MIL-STD-810F 514.5 Category 9 ，可用于救护车及急救直升机，可承受1米跌落
26、配置清单：
序号 名称 数量
1 除颤器主机 1台
2  电极导联线 1根
3 连接线 1根
4 可充电电池 1块
5 热敏记录纸 1本
6 电源线 1根
</t>
  </si>
  <si>
    <t>用途描述：用于治疗发生室内性纤维颤动、无脉性心动过速、室扑等心律失常疾病
1、物理规格
  1.1 整机重量≤2.3kg（含电极片和电池）
1.2 AED设备主机（不含便携包）具有可活动的便携提手，便携把手的材质要求柔软耐挤压，方便携带使用和放置
1.3 抗冲击/跌落性能：具备优异的抗冲击/跌落性能，符合国内外相关标准要求，机器六个面均可承受1.2m以上跌落冲击。
1.4设备具有盒盖保护设计，备用时除颤电极片和除颤按键均置于盒盖内，紧急使用时防止遗漏配件。
1.5简易性、安全性：不设置单独电源开关，打开盖子电源自动接通进入施救状态，提高施救效率，也可以有效防止除颤时误关闭电源耽误抢救
1.6简易性、安全性：设备面板界面所有按键不超过2个，减少施救时干扰，防止误操作，提高施救效率和成功率
1.7支持CPR深度检测功能和CPR倒计时功能
1.8支持≥30分钟三轴扛振动和至少15G的峰值冲击
1.9 工作温度：常规工作温度范围-5ºC ~50ºC;工作湿度：至少满足5%-95%非冷凝。
1.10 防尘防水等级：不少于IP65
1.11 振动：MIL-STD-810G 514.6 振动第 4 类 ( 稳固货物 )，MIL-STD-810G 514.6 振动第 9 类 ( 直升机 )
2、除颤性能
2.1采用低能量双相波技术降低心脏除颤后的心肌损伤（系统支持的最大输出能量≤200J）成人和儿童除颤能量都由AED设备自动调节并实现逐级递增，低能量除颤技术的除颤能量要求仅适用于机器出厂设置，不采纳通过手动调低预置能量的方式。
2.2全年龄段适用：支持成人及儿童两种除颤模式，儿童模式用于0岁-7岁，成人模式用于8岁以上患者（医疗器械注册证上需明确注明）。
2.3输出能量精度：在设备支持的全部阻抗范围下，最大除颤能量输出精准度误差不超过±10%。
2.4成人模式下首次输出能量不超过150J，第二次输出能量可自动升级，系统最大输出能量不超过200J。
2.5儿童模式下首次输出能量不超过50J，第二次输出能量可自动升级，系统最大输出能量不超过70J。
2.6开机后，从开始心律分析到首次电击准备完成的时间≤8秒。
2.7 分析时间：≤5秒
2.8开机后直接进入施救状态，操作步骤不超过3步，防止误操作，提高施救效率。
2.9成人和儿童模式可一键切换，开机有相应模式的语音提醒
2.10具有儿童模式指示灯，切换儿童模式时亮灯提醒
2.11切换成人/儿童模式的功能键处须有显著的年龄标识和图标明确提示，切换时须有明确的语音提醒，杜绝误操作。
2.12内部具有自动放电功能，保证患者和医护人员安全
3、电源
3.1电击次数：满电状态下，支持默认能量放电≧170次最大能量放电，ECG监护时间≧6.5小时监护
3.2首次电量低提示后还能进行≥9次除颤放电
3.3电池不用工具即可快速拆卸更换，便于应对紧急情况。
4、电极片
4.1提供与机器配套的电极片，用不同颜色区分并有明显的指示粘贴部位标记。
4.2可与同品牌手动医用除颤监护仪对接，便于院前急救转移，提高抢救效率。
4.3具有电极片安放位置指示，可通过指示灯闪烁或位置图形标记提示电极片黏贴位置
4.5电极片电缆线长度≧1.5米
4.6备用状态时电极片须与机器保持连接状态，简化操作步骤，节省抢救时间
5、设备自检与状态指示
5.1自检功能要求：每日待机自检并向用户发送自检结果 
5.2每天待机自检内容：软件，电池，除颤电极片(连接状态，使用期限)，内部电子元件，电击按钮
5.3具有自检结果显示功能：根据自检结果，通过不同颜色灯区分显示设备状态
5.4具有电极片连接状态每日自检功能，待机时电极片连接状态异常会有报警提示
5.5具有电极片使用有效期每日自检功能，待机时检测到电极片过期会有报警提示
5.6满能量充电周期至少每月自检一次
5.7自检异常报警：每日自检发现异常时发出报警音提示，持续报警间隔时间不超过10秒
6、故障提示功能：
6.1设备故障位置诊断：具有设备故障位置显示功能，包括电池、电极片、内部元件、维修指示等
6.2故障指示：发生故障时，须有专门的设备故障诊断面板，并设有不少于三个指示灯，包括电极片检查专用指示灯、维修指示灯、电池状态专用指示灯。可以清晰的分别显示电池状态和电极贴异常状态，便于随时掌握设备状态，保证有效待用；
7、数据存储和传输
7.1主机可存储自检数据、患者ECG、事件日志数据、急救数据（具有急救时间、心律分析次数、放电次数、放电能量、患者阻抗等要素）
7.2设备可存储至少6年时间的每日自检数据。
7.3内部存储：至少可保存总时间90分钟的救助数据(带注释的ECG)
7.4可通过蓝牙（Bluetooth）进行数据传输
7.5抢救数据：至少包含ECG、急救时间、分析次数、放电次数。
7.6配置清单：主机 1台，操作说明书1本，AED电池1块，电极片1副 ，便携背包1，数据卡1。</t>
  </si>
  <si>
    <t>简易呼吸器
（成人+儿童）</t>
  </si>
  <si>
    <t>儿童：1、呼气阻抗：≦5cmH20
     2、 吸气阻抗：≦5cmH20
      3、死腔：≦20ml
      4、最小输送容量：150ml
      5、压力计显示值：0~60cmH20
      6、压力计显示值公差：±5cmH20
      7、气囊外形尺寸（长*直径）：大约146*100ml
      8、气囊容积：550ml±200ml
成人：1、呼气阻抗：≦5cmH20
      2、吸气阻抗：≦5cmH20
      3、死腔：≦65ml
      4、最小输送容量：600ml
      5、压力计显示值：0~60cmH20
      6、压力计显示值公差：±5cmH20
      7、气囊外形尺寸（长*直径）：大约212*131mm
      8、 气囊容积：1500ml±200ml</t>
  </si>
  <si>
    <t>血糖检测仪</t>
  </si>
  <si>
    <t>1、数据记忆量:500个血糖监测结果+20个质控监测结果
2、数据平均值计算:提供餐前/餐后/所有测值在7/14/30/90天的血糖平均值
3、事件标记:通用/餐前/餐后/带有餐后检测提醒闹铃的餐前标记
4、试纸校正:全自动调码
5、闹铃:可以设置4个监测闹铃
6、报警功能:低血糖报警
7、数据端口:USB配对连接
8、血样:4种血样，包括:静脉、动脉、新生儿和毛细血管血
9、测试范围(MMOL/L):0.6-33.3MMOL/L
10、检测时温度(°C) :8~44° C .</t>
  </si>
  <si>
    <t>吸引（吸痰）
设备</t>
  </si>
  <si>
    <t>1.电源电压：：～220V±22V，频率：50Hz±1Hz
2.输入功率：180VA
3.吸引泵：活塞泵
4.最大负压值：90kPa(-30kPa，+10kPa)
5.负压调节范围：20kPa至最大负压值
6.噪声：≤65dB(A)
7.自由空气流量：≥20L/min
8.配置：主机1，贮液瓶容量：2500mL/只，2只</t>
  </si>
  <si>
    <t>颈托</t>
  </si>
  <si>
    <t>1颈托尺寸设计适用于大多数病人;
2喉部设有开孔，方便与对喉部或气管进行检查和治疗;•颈托高度可分多档调节;
3不含乳胶，无毒，低过敏性;
4特殊材料制成，X光，CT照射和MRI都能穿透</t>
  </si>
  <si>
    <t>气管插管设备
（喉镜、气管导、
吸痰管、牙垫）</t>
  </si>
  <si>
    <t>一、用途：供临床挑起患者会厌部暴露声门，指引医护人员准确进行气道插管麻醉或急救用，也可用于口腔内侦察、治疗。
二、技术要求：
1、光纤喉镜的手柄采用网纹设计，防止操作者有汗或水导致滑落。
2、喉镜采用冷光源设计，灯泡光源在手柄上，通过光纤传递光亮，使用疝气灯泡，使光源更亮，麻醉师和医生看的清楚。
3、可更换光纤导管设计，经济、环保，高品质的不锈钢（表面亚光处理），防止光纤反射，可用134℃高压进行4000次以上消毒。
4、强大的光纤线束，不小于5500束极光米以上线束，光纤导管为直径≥4mm，光纤传导测量距离为≥35mm。
三、配置要求：喉镜手柄1个，大中小号叶片各1个，气管导管，吸痰管，牙垫各一个。</t>
  </si>
  <si>
    <t>外科缝合包</t>
  </si>
  <si>
    <t>常规外科缝合用器械手术剪2把，止血钳2把，持针器1把，镊子2把，缝合针1盒，缝合线2包，手套2双。</t>
  </si>
  <si>
    <t>产包</t>
  </si>
  <si>
    <t xml:space="preserve">产品结构组成:一次性使用无菌手术包由基本配置组件搭配选配组件组成。基本配置组件为手术单、手术垫单、外包布;选配组件为医用手术巾、医用手术薄膜、一次性使用手术衣、医用纱布块、医用外科口罩、医用无纺布帽、棉签、脱脂棉球、医用绷带、棉垫、消毒棉球、透明敷料、医用球、石蜡棉球、医用胶带、一次性自粘敷贴、自粘弹性绷带、弹性绷带、一次性使用塑柄手术刀、一次性使用捆扎止血带、一次性使用灭菌橡胶外科手套、消毒刷、止血钳、器械钳、一次性使用无菌溶药器 带针、裤套、袖套、小毛巾、镊子、内包布、无菌婴儿护脐、垃圾袋、器械保护罩、药杯、弯盘、自封袋、刀片、托盘、PE膜、托盘套(器械盘套)、积液袋、医用擦手纸、剪刀。适用范围:一次性使用无菌手术包供外科手术时用。
</t>
  </si>
  <si>
    <t>固定夹板
（四肢夹板等）</t>
  </si>
  <si>
    <t>根据伤员的受伤部位，可同时使用左右四肢;组件包括:手臂、手和手腕、腿部、脚和脚踝，固定带和一个手提袋;·可进行X光和CT扫描;主要有对人皮肤无害的PVC材料制成。</t>
  </si>
  <si>
    <t>脊柱固定板
头部固定器</t>
  </si>
  <si>
    <t xml:space="preserve">1脊柱固定板：采用无释放污染的HDPE材料中空吹塑一次成型;可在水上漂浮，并可进行X光透视、CT扫描;配有安全带，可选配蜘蛛带使用;可与头部固定器结合使用。2头部固定器：采用高密度塑料制成，两边留有两个耳孔，可与铲式担架或板式担架同时使用，防水、易清洁、防病毒感染。
</t>
  </si>
  <si>
    <t xml:space="preserve">1转动立式LED 灯,1000-1600MM之间作高低调节;
2灯头能通过球形关节作前后90度及左右90度正斜调节;脚踏开关安装在底座上,使用方便;适用于医院科室及手术室做辅助照明。
3照度:≥12000LX(相距1米)
</t>
  </si>
  <si>
    <t>伤情标签</t>
  </si>
  <si>
    <t>符合《民用运输机场应急救护设施设备》（GB 18040-2019）标准</t>
  </si>
  <si>
    <t>区域分隔警示带</t>
  </si>
  <si>
    <t>1,设备使用患者范围：最大体重可到达135千克以上，并提供佐证
2,设备具有适航证，能适应直升机等飞行器转运，并提供相应证书证明
3,设备能自动测量病人胸廓参数并自动开始胸腔按压，设备胸廓按压应能够以适应不同病人胸廓尺寸的深度进行，按压深度能达到胸廓的20%，并提供相应佐证 
4,设备应进行全胸廓按压方式，而不是一点按压（避免活塞式单点按压），并提供相应佐证
5,能在运输途中不间断进行按压，在达到45度角的病人搬运中也能正常按压
6,设备应为高度集成，容易携带，低重心设计， 满足负压隔离舱和患者复杂环境转运需求。 
7,设备供电方式为使用高容量可充电电池供电，设备工作方式为电动电控，并提供相应佐证
8,设备具备透光性，兼容导管室在X光透光环境下使用，实现急救手术心肺复苏设备不更换；无中断，救治一体化目标(提供相应X光下的临床照片佐证)
9,设备能按新的AHA指南以30:2的按压通气比操作，也可以按用户需要设置为连续不停顿按压
10,设备有带背光的LCD显示屏，显示当前运行状态
11,设备带声音提示和警报，告知医生进行通气操作
12,设备具有压力传感器安全设置,出现压力过大时设备应有合理的硬件上的自动保护机制，比如绑带断开等措施用以保护病人，防止按压压力过大
13,设备满足AHA2020年急救指南不要停顿按压的要求,可以与除颤器进行联动, 设备有除颤器接口，可与指定的兼容除颤器和电极连接。通过除颤器接口连接除颤器和电极后可以进行除颤（提供相应检测报告证明）
14,设备能快速简单的连接，并能用简单的3步操作完成安装并开始运作
15,设备的按压数据可以通过红外端口导出至电脑进行病例备份,并且通过专用软件可以对病例进行分析.
16,主机整体防护等级大于等于IP25
17,按压的作用周期: 固定50 ± 5% 按压舒张比
18,单电池容量: 大于等于30分钟
19,电池充电时间：≤4.15 小时
20,主机工作温度0º 至 +40 ºC。相对湿度5% 至 95%，无冷凝。
21,主要配置：
全自动心肺复苏机主机                1台
电池充电器（电池维护及电池充电）    1套
电池                                2节
绑带                                3根</t>
  </si>
  <si>
    <t>应急救援网格图</t>
  </si>
  <si>
    <t>1、轻便：医用环保1680D双股牛津布材料，耐寒抗摩擦耐用，裡布为420D原纱涤纶不易褪色；
2、外包着色：橙色。
3、携带方式：双肩背/ 手提2种方式。
4、内部结构：4个可拆卸透明内袋，可安放两升供氧装置，小型医用仪器等，内部包壁有6个透明口袋，中间设计了多层的隔板，隔板上车有针剂的松紧绑带。
5、拉链： 2组双向拉链，4组单项拉链；
6、外部：包体外部车有1个大口袋，左右各车一个小口袋，印有规范的全球通用“急救之星”标识，警示反光条，品牌商标logo。
7、外包尺寸：≥34×19×45cm</t>
  </si>
  <si>
    <t xml:space="preserve">1， 可识别UDI码
2， 百万像素，快速识别不卡顿
3， 支持电子医保码，药品追溯码，药品监管码，电子支付码
4， 即插即用
</t>
  </si>
  <si>
    <t>冰箱</t>
  </si>
  <si>
    <t xml:space="preserve">1、有效容积：箱内有效容积≥360L；
2、温度控制:微电脑控制，箱内控温范围2-8℃，操作方便简洁，LED数码管显示，实时显示箱内温度，观察方便；控温精度显示精度均为0.1℃；
3、整体结构：立式，单开真空玻璃门体，采用LBA无氟发泡，真正完全绿色环保，外壳采用预涂钢板外壳，内胆采用PS吸附成型内胆，便于箱内清洁、消毒；
4、核心组件：采用名牌压缩机及进口品牌风机，碳氢制冷剂，节能环保，质量可靠、性能稳定、使用寿命长；并提供组件铭牌证明；
5、制冷系统：采用板式蒸发器设计，制冷速度快，丝管式冷凝器设计，散热效果好；
6、温度均匀性：采用高性能保温材料，保温效果好，风冷系统，保证箱体温度均匀度≤±2℃，波动度≤4.5℃；
7、控温技术：搭配高精度3路传感器设计，包括显示传感器，控制传感器，环温传感器。
8、温度显示：感温探头置于甘油感温盒内，可选择检测温度或者仿生温度；
9、门体结构：门体双层钢化电加热玻璃并带有上吹风，32℃环温85%湿度下门体无凝露，箱内物品清晰可见；门体具有自关门设计，防止用户开门后忘记关门；
10、安全系统：多重故障报警，具有蜂鸣报警、灯光闪烁、远程报警三种报警方式，可实现高低温报警、传感器故障报警、断电报警、电池电量低报警、开门报警、环温高报警；
11、柜内照明：内设LED照明灯，高亮节能，柜内试剂一目了然；
12、冷凝蒸发：冷凝水汇集后自动蒸发，免除人工处理冷凝水的烦恼；
13、断电报警：配备大容量电池，满足产品断电后继续显示箱内的实时温度，持续时间至少24小时；
14、安全保障：门体带暗锁，同时用户可配置挂锁，双重安全保障；
15、产品认证：产品具有医疗器械注册证、国家级检测报告。
</t>
  </si>
  <si>
    <t>三</t>
  </si>
  <si>
    <t>急救仓库</t>
  </si>
  <si>
    <t>急救箱及箱内物品按GB18040-2019要求配置</t>
  </si>
  <si>
    <t>绷带(三列、卷)</t>
  </si>
  <si>
    <t>固定夹板（套含：上肢、下肢、脊柱）</t>
  </si>
  <si>
    <t>三角巾</t>
  </si>
  <si>
    <t>82型三角巾</t>
  </si>
  <si>
    <t>人体保温用品</t>
  </si>
  <si>
    <t>止血带</t>
  </si>
  <si>
    <t>旋压式止血带</t>
  </si>
  <si>
    <t>脊柱固定夹板、头部固定器</t>
  </si>
  <si>
    <t>铲式担架</t>
  </si>
  <si>
    <t>伤情识别标签</t>
  </si>
  <si>
    <t>一次性烧伤单</t>
  </si>
  <si>
    <t>尸体袋</t>
  </si>
  <si>
    <t>头部固定器</t>
  </si>
  <si>
    <t>采用高密度塑料制成，两边留有两个耳孔，可与铲式担架或板式担架同时使用，防水、易清洁、防病毒感染。</t>
  </si>
  <si>
    <t>担架</t>
  </si>
  <si>
    <t>应急救护现场表识（标志旗）（套）</t>
  </si>
  <si>
    <t>应急救护、疾病治疗记录册</t>
  </si>
  <si>
    <t>充电柜（大号：可同时充电40个应急灯）</t>
  </si>
  <si>
    <t>按用户需求配置</t>
  </si>
  <si>
    <t>货架</t>
  </si>
  <si>
    <t>急救仓库收纳箱</t>
  </si>
  <si>
    <t>温湿度计</t>
  </si>
  <si>
    <t>公告栏</t>
  </si>
  <si>
    <t>区域网格图（套）</t>
  </si>
  <si>
    <t>文件柜</t>
  </si>
  <si>
    <t>喷雾器</t>
  </si>
  <si>
    <t>防毒面罩</t>
  </si>
  <si>
    <t>航空消毒药品</t>
  </si>
  <si>
    <t>个人防护装备</t>
  </si>
  <si>
    <t>四件套(1.5m*2.0m)</t>
  </si>
  <si>
    <t>被芯(1.5m*2.0m)枕芯</t>
  </si>
  <si>
    <t>急救服（夏装）</t>
  </si>
  <si>
    <t>急救服（冬装）</t>
  </si>
  <si>
    <t>驾驶员急救服（夏装）</t>
  </si>
  <si>
    <t>驾驶员急救服（冬装）</t>
  </si>
  <si>
    <t>急救防寒服</t>
  </si>
  <si>
    <t>雨鞋</t>
  </si>
  <si>
    <t>雨衣</t>
  </si>
  <si>
    <t>急救反光背心</t>
  </si>
  <si>
    <t>急救头盔</t>
  </si>
  <si>
    <t>电脑</t>
  </si>
  <si>
    <t>1、打印速度：20页/分钟
2、双面打印：非自动双面
3、类型：黑白
4、最大支持幅面：A4</t>
  </si>
  <si>
    <t>读卡器</t>
  </si>
  <si>
    <t>艾灸排烟系统</t>
  </si>
  <si>
    <t>1、基本功能及要求：
1.1排烟系统为医院专用艾灸排烟设备，采用铝合金材质、耐腐蚀、耐高温、安装便捷。
1.2为保证整机性能及安装售后，排烟主机应为防油烟机芯，可安装在室外，防水防潮，机身高度不超过22cm。
2、主要技术规格和要求
2.1排烟主机
2.1.1机箱材质：低碳钢，表面喷塑工艺，具有良好的耐腐蚀性、耐磨性
2.1.2风量：≥2000m3/h,功率：≤380W
2.1.3转速：≥1280转/分钟
2.1.4档位：具有有调速功能，档位≥2档
2.1.5噪音：≤52dB,静压：≥500Pa
2.2管路系统
2.2.1安装方式：顶装或侧装
2.2.2管路口径：≥7.5cm
2.2.3旋转转接头：可360度旋转
2.2.4可调节旋钮：内嵌不锈钢轴承，可自由调节松紧度
2.4吸烟系统
2.4.1关节臂：≥4段关节臂
2.4.2气流调节开关：≥3档
2.4.3吸烟罩：采用环保PC材料一次性注塑而成，尺寸：≥640*440*18mm
3、配置清单：排烟主机1台、吸烟罩3套</t>
  </si>
  <si>
    <t>AED除颤仪机柜</t>
  </si>
  <si>
    <t xml:space="preserve">1.具备存放应急医疗物资的空间；
2.具备防倾倒性能；
3.外箱表面需丝印急救流程及AED使用注意事项；
4.具有开门告警功能，配置声光报警器，实现声光报警；
5.柜门应便于快捷开启，避免延误抢救时间；
6.柜门应粘贴易于撕下、可多次粘贴的警告用语贴。提供一定数量耗材；
7.根据需求提供配套定制标识牌。符合相关标识规范；
8.对于现场已预留的放置点位，根据现场条件，出具挂钩、开门警报声光装置、标识标牌（含急救流程及AED使用注意事项）等安装方案，并提供相关物料及安装调试服务。                                                                                9.需采用耐压耐腐蚀材料，并具备防晒防水等功能；                                                                      10. 尺寸按需定制，支持内嵌式安装。
</t>
  </si>
  <si>
    <t>便携式AED除颤仪</t>
  </si>
  <si>
    <t xml:space="preserve">一、主机功能
1.资质认证：AED产品应在国家药品监督管理局网站通过医疗器械注册；
2.具备便携把手，支持开盖或按键快速开机，符合使用直觉；
3.设备主机具有≥3.5英寸彩色显示屏，提供中英文双语支持交互式施救指导，可一键快速切换中英文。可根据环境光、环境噪音强度，自动调节主机自带屏幕显示亮度、语音播放音量；
4.支持成人和小儿患者类型快速一键切换，自动提示信息、除颤能量和CPR按压模式；
5.支持设备自检。
二、数据管理
1.具备AED设备使用维护信息管理平台，可对所安装的AED进行信息维护，实时监控性能状况。支持移动端、PC端远程智能管理。主机设备支持内置的无线数据传输功能，可直接将设备状态信息、电极片有效期、电池电量等相关信息传输到AED使用维护信息管理平台；
2.支持故障、耗材临期、开机使用、电池电量低等重要设备信息的消息推送。支持推送人数≥10；
3.AED设备支持USB数据导出功能；
4.具备系统反馈功能：包括设备运行状态显示；根据自检结果，正常/故障显示设备状态，故障时发出报警信息并发送消息到设备管理者；设备被开机使用时，系统发送信息至设备管理者及急救员，并自动显示所涉及AED位置；急救事件实时反馈，设备一旦开机用于抢救病人即刻反馈数据信息；
5.移动端交互功能：公众可通过微信小程序查看AED地图，进行求援、设备定位导航等操作。内部管理人员可通过微信小程序实现线下人工巡检功能。（一）主机参数
1.按照说明书要求进行储存及维护，主机设备使用寿命≥8年；
3.工作温度范围至少满足-5°C~50°C。工作湿度范围5~90%，非冷凝；
4.具备抗冲击/跌落性能，机器六面均可承受≥1.5m 跌落冲击无损；
5.主机防尘防水等级≥IP55；
6.可除颤节律分析算法性能应满足GB9706.204-2022要求。
（二）除颤性能
1.采用双向波技术，支持成人以及儿童，波形参数可根据病人阻抗品产进行自动补偿；
2.输出能量:最大除颤能量达到360J；
3.从开机到充电完成、放电准备就绪时间≤8s。
（三）除颤电极片
1.单副电极片有效期：≥36个月；
2.可自动识别电极片，并根据电极片类型自动选择对应的除颤能量；
3.为帮助施救者更好地掌握按压频率，提高心肺复苏质量，除颤电极片可实时检测按压频率，并提供相应反馈提示。 
（四）电池
1.使用同品牌专用电池，电池寿命≥5年，电池须标注失效日期；
2.可检测电池低电量并给出报警提示，低电量报警后至少还可持续30分钟工作时间和至少10次200J以上除颤充放电（适合条件下）。
</t>
  </si>
  <si>
    <t>四</t>
  </si>
  <si>
    <t>备注：
（1）本项目所有材料及设备均含税含运含安装费、调试费及备品备件等，最终价格组成采用设备综合单价的形式，中标后不再调整。
（2）本项目涉及的设备地面基础及吊装设备使用的天轨基础等内容由中标人根据设备使用要求及现场条件进行实施，在投标报价中须综合考虑，中标后不再调整。
（3）本项目业主单位已在主体工程合同中计列了总承包服务费，并由业主单位另行支付相关主体总承包单位；本项目投标人在主体项目责任范围中实施施工作业的，由主体总承包人履行总承包管理，本项目承包人应配合及接受招标单位、建设单位、监理单位、主体总承包单位的监督及管理，并满足相关管理规范及要求，中标后不调整费用。</t>
  </si>
  <si>
    <t>投标人（盖章）：______________________
法人代表或授权代理人(签字或盖签字章)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</si>
</sst>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9">
    <font>
      <sz val="11"/>
      <name val="宋体"/>
      <charset val="134"/>
    </font>
    <font>
      <sz val="9"/>
      <name val="宋体"/>
      <charset val="134"/>
    </font>
    <font>
      <sz val="9"/>
      <color rgb="FF000000"/>
      <name val="宋体"/>
      <charset val="134"/>
    </font>
    <font>
      <b/>
      <sz val="9"/>
      <name val="宋体"/>
      <charset val="134"/>
    </font>
    <font>
      <b/>
      <sz val="18"/>
      <name val="宋体"/>
      <charset val="134"/>
    </font>
    <font>
      <b/>
      <sz val="9"/>
      <color rgb="FF000000"/>
      <name val="宋体"/>
      <charset val="134"/>
    </font>
    <font>
      <sz val="9"/>
      <name val="宋体"/>
      <charset val="134"/>
      <scheme val="minor"/>
    </font>
    <font>
      <sz val="9"/>
      <name val="宋体"/>
      <charset val="134"/>
      <scheme val="major"/>
    </font>
    <font>
      <sz val="10"/>
      <name val="宋体"/>
      <charset val="134"/>
    </font>
    <font>
      <b/>
      <sz val="11"/>
      <name val="宋体"/>
      <charset val="134"/>
    </font>
    <font>
      <b/>
      <sz val="16"/>
      <color rgb="FF000000"/>
      <name val="宋体"/>
      <charset val="134"/>
    </font>
    <font>
      <b/>
      <sz val="16"/>
      <name val="宋体"/>
      <charset val="134"/>
    </font>
    <font>
      <sz val="9"/>
      <color rgb="FFFF0000"/>
      <name val="宋体"/>
      <charset val="134"/>
    </font>
    <font>
      <sz val="8"/>
      <name val="宋体"/>
      <charset val="134"/>
    </font>
    <font>
      <sz val="14"/>
      <color rgb="FF000000"/>
      <name val="宋体"/>
      <charset val="134"/>
    </font>
    <font>
      <b/>
      <sz val="10"/>
      <name val="宋体"/>
      <charset val="134"/>
    </font>
    <font>
      <sz val="14"/>
      <name val="宋体"/>
      <charset val="134"/>
    </font>
    <font>
      <b/>
      <sz val="14"/>
      <name val="宋体"/>
      <charset val="134"/>
    </font>
    <font>
      <b/>
      <sz val="9"/>
      <name val="宋体"/>
      <charset val="134"/>
      <scheme val="minor"/>
    </font>
    <font>
      <b/>
      <sz val="14"/>
      <color rgb="FF000000"/>
      <name val="宋体"/>
      <charset val="134"/>
    </font>
    <font>
      <b/>
      <sz val="8"/>
      <name val="宋体"/>
      <charset val="134"/>
    </font>
    <font>
      <sz val="10"/>
      <color theme="1"/>
      <name val="宋体"/>
      <charset val="134"/>
    </font>
    <font>
      <sz val="10"/>
      <color rgb="FFFF0000"/>
      <name val="宋体"/>
      <charset val="134"/>
    </font>
    <font>
      <b/>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Wingdings 2"/>
      <charset val="134"/>
    </font>
    <font>
      <sz val="9"/>
      <name val="Arial"/>
      <charset val="134"/>
    </font>
    <font>
      <vertAlign val="superscript"/>
      <sz val="9"/>
      <name val="宋体"/>
      <charset val="134"/>
    </font>
    <font>
      <sz val="9"/>
      <name val="Times New Roman"/>
      <charset val="134"/>
    </font>
  </fonts>
  <fills count="4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0" tint="-0.149876400036622"/>
        <bgColor indexed="64"/>
      </patternFill>
    </fill>
    <fill>
      <patternFill patternType="solid">
        <fgColor theme="5" tint="0.599993896298105"/>
        <bgColor indexed="64"/>
      </patternFill>
    </fill>
    <fill>
      <patternFill patternType="solid">
        <fgColor theme="9" tint="0.79985961485641"/>
        <bgColor indexed="64"/>
      </patternFill>
    </fill>
    <fill>
      <patternFill patternType="solid">
        <fgColor theme="7" tint="0.79985961485641"/>
        <bgColor indexed="64"/>
      </patternFill>
    </fill>
    <fill>
      <patternFill patternType="solid">
        <fgColor theme="5" tint="0.79985961485641"/>
        <bgColor indexed="64"/>
      </patternFill>
    </fill>
    <fill>
      <patternFill patternType="solid">
        <fgColor theme="7" tint="0.399853511154515"/>
        <bgColor indexed="64"/>
      </patternFill>
    </fill>
    <fill>
      <patternFill patternType="solid">
        <fgColor theme="5" tint="0.399853511154515"/>
        <bgColor indexed="64"/>
      </patternFill>
    </fill>
    <fill>
      <patternFill patternType="solid">
        <fgColor theme="4" tint="0.3998535111545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05">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15" borderId="1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2" fillId="0" borderId="0" applyNumberFormat="0" applyFill="0" applyBorder="0" applyAlignment="0" applyProtection="0">
      <alignment vertical="center"/>
    </xf>
    <xf numFmtId="0" fontId="33" fillId="16" borderId="19" applyNumberFormat="0" applyAlignment="0" applyProtection="0">
      <alignment vertical="center"/>
    </xf>
    <xf numFmtId="0" fontId="34" fillId="17" borderId="20" applyNumberFormat="0" applyAlignment="0" applyProtection="0">
      <alignment vertical="center"/>
    </xf>
    <xf numFmtId="0" fontId="35" fillId="17" borderId="19" applyNumberFormat="0" applyAlignment="0" applyProtection="0">
      <alignment vertical="center"/>
    </xf>
    <xf numFmtId="0" fontId="36" fillId="18" borderId="21" applyNumberFormat="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6"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8"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3" fillId="37" borderId="0" applyNumberFormat="0" applyBorder="0" applyAlignment="0" applyProtection="0">
      <alignment vertical="center"/>
    </xf>
    <xf numFmtId="0" fontId="43" fillId="38" borderId="0" applyNumberFormat="0" applyBorder="0" applyAlignment="0" applyProtection="0">
      <alignment vertical="center"/>
    </xf>
    <xf numFmtId="0" fontId="42" fillId="39" borderId="0" applyNumberFormat="0" applyBorder="0" applyAlignment="0" applyProtection="0">
      <alignment vertical="center"/>
    </xf>
    <xf numFmtId="0" fontId="42" fillId="40" borderId="0" applyNumberFormat="0" applyBorder="0" applyAlignment="0" applyProtection="0">
      <alignment vertical="center"/>
    </xf>
    <xf numFmtId="0" fontId="43" fillId="41" borderId="0" applyNumberFormat="0" applyBorder="0" applyAlignment="0" applyProtection="0">
      <alignment vertical="center"/>
    </xf>
    <xf numFmtId="0" fontId="43" fillId="5" borderId="0" applyNumberFormat="0" applyBorder="0" applyAlignment="0" applyProtection="0">
      <alignment vertical="center"/>
    </xf>
    <xf numFmtId="0" fontId="42" fillId="42" borderId="0" applyNumberFormat="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protection locked="0"/>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4" fillId="0" borderId="0">
      <alignment vertical="center"/>
    </xf>
    <xf numFmtId="0" fontId="2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4" fillId="0" borderId="0">
      <alignment vertical="center"/>
    </xf>
    <xf numFmtId="0" fontId="44" fillId="0" borderId="0">
      <alignment vertical="center"/>
    </xf>
    <xf numFmtId="0" fontId="2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4" fillId="0" borderId="0">
      <alignment vertical="center"/>
    </xf>
    <xf numFmtId="0" fontId="44" fillId="0" borderId="0">
      <alignment vertical="center"/>
    </xf>
    <xf numFmtId="0" fontId="24" fillId="0" borderId="0">
      <alignment vertical="center"/>
    </xf>
    <xf numFmtId="0" fontId="44" fillId="0" borderId="0">
      <alignment vertical="center"/>
    </xf>
    <xf numFmtId="0" fontId="24" fillId="0" borderId="0">
      <alignment vertical="center"/>
    </xf>
    <xf numFmtId="0" fontId="44" fillId="0" borderId="0">
      <alignment vertical="center"/>
    </xf>
    <xf numFmtId="0" fontId="0" fillId="0" borderId="0">
      <alignment vertical="center"/>
    </xf>
    <xf numFmtId="0" fontId="44" fillId="0" borderId="0">
      <alignment vertical="center"/>
    </xf>
    <xf numFmtId="0" fontId="24" fillId="0" borderId="0">
      <alignment vertical="center"/>
    </xf>
    <xf numFmtId="0" fontId="24" fillId="0" borderId="0">
      <alignment vertical="center"/>
    </xf>
    <xf numFmtId="0" fontId="44" fillId="0" borderId="0">
      <alignment vertical="center"/>
    </xf>
    <xf numFmtId="0" fontId="24" fillId="0" borderId="0">
      <alignment vertical="center"/>
    </xf>
    <xf numFmtId="0" fontId="44" fillId="0" borderId="0">
      <alignment vertical="center"/>
    </xf>
    <xf numFmtId="0" fontId="0" fillId="0" borderId="0">
      <alignment vertical="center"/>
    </xf>
    <xf numFmtId="0" fontId="24" fillId="0" borderId="0">
      <alignment vertical="center"/>
    </xf>
    <xf numFmtId="0" fontId="44" fillId="0" borderId="0">
      <protection locked="0"/>
    </xf>
    <xf numFmtId="0" fontId="44" fillId="0" borderId="0">
      <protection locked="0"/>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protection locked="0"/>
    </xf>
    <xf numFmtId="0" fontId="44" fillId="0" borderId="0">
      <alignment vertical="center"/>
    </xf>
    <xf numFmtId="0" fontId="44" fillId="0" borderId="0">
      <alignment vertical="center"/>
    </xf>
    <xf numFmtId="0" fontId="24" fillId="0" borderId="0">
      <alignment vertical="center"/>
    </xf>
    <xf numFmtId="0" fontId="24" fillId="0" borderId="0">
      <alignment vertical="center"/>
    </xf>
    <xf numFmtId="0" fontId="44" fillId="0" borderId="0">
      <alignment vertical="center"/>
    </xf>
    <xf numFmtId="0" fontId="44" fillId="0" borderId="0">
      <alignment vertical="center"/>
    </xf>
    <xf numFmtId="0" fontId="44" fillId="0" borderId="0">
      <alignment vertical="center"/>
    </xf>
    <xf numFmtId="0" fontId="24" fillId="0" borderId="0">
      <alignment vertical="center"/>
    </xf>
    <xf numFmtId="0" fontId="44" fillId="0" borderId="0">
      <alignment vertical="center"/>
    </xf>
    <xf numFmtId="0" fontId="44" fillId="0" borderId="0">
      <protection locked="0"/>
    </xf>
    <xf numFmtId="0" fontId="44" fillId="0" borderId="0">
      <alignment vertical="center"/>
    </xf>
    <xf numFmtId="0" fontId="44" fillId="0" borderId="0">
      <alignment vertical="center"/>
    </xf>
    <xf numFmtId="0" fontId="44" fillId="0" borderId="0">
      <alignment vertical="center"/>
    </xf>
    <xf numFmtId="0" fontId="24" fillId="0" borderId="0">
      <alignment vertical="center"/>
    </xf>
    <xf numFmtId="0" fontId="44" fillId="0" borderId="0">
      <alignment vertical="center"/>
    </xf>
    <xf numFmtId="0" fontId="2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4" fillId="0" borderId="0">
      <alignment vertical="center"/>
    </xf>
    <xf numFmtId="0" fontId="24" fillId="0" borderId="0">
      <alignment vertical="center"/>
    </xf>
    <xf numFmtId="0" fontId="44" fillId="0" borderId="0">
      <alignment vertical="center"/>
    </xf>
    <xf numFmtId="0" fontId="24" fillId="0" borderId="0">
      <alignment vertical="center"/>
    </xf>
    <xf numFmtId="0" fontId="44" fillId="0" borderId="0">
      <alignment vertical="center"/>
    </xf>
    <xf numFmtId="0" fontId="24" fillId="0" borderId="0">
      <alignment vertical="center"/>
    </xf>
    <xf numFmtId="0" fontId="44" fillId="0" borderId="0">
      <alignment vertical="center"/>
    </xf>
    <xf numFmtId="0" fontId="24" fillId="0" borderId="0">
      <alignment vertical="center"/>
    </xf>
    <xf numFmtId="0" fontId="44" fillId="0" borderId="0">
      <protection locked="0"/>
    </xf>
    <xf numFmtId="0" fontId="44" fillId="0" borderId="0">
      <alignment vertical="center"/>
    </xf>
    <xf numFmtId="0" fontId="24" fillId="0" borderId="0">
      <alignment vertical="center"/>
    </xf>
    <xf numFmtId="0" fontId="24" fillId="0" borderId="0">
      <alignment vertical="center"/>
    </xf>
    <xf numFmtId="0" fontId="44" fillId="0" borderId="0">
      <alignment vertical="center"/>
    </xf>
    <xf numFmtId="0" fontId="44" fillId="0" borderId="0">
      <protection locked="0"/>
    </xf>
    <xf numFmtId="0" fontId="24" fillId="0" borderId="0">
      <alignment vertical="center"/>
    </xf>
    <xf numFmtId="0" fontId="44" fillId="0" borderId="0">
      <alignment vertical="center"/>
    </xf>
    <xf numFmtId="0" fontId="44" fillId="0" borderId="0">
      <protection locked="0"/>
    </xf>
    <xf numFmtId="0" fontId="24" fillId="0" borderId="0">
      <alignment vertical="center"/>
    </xf>
    <xf numFmtId="0" fontId="44" fillId="0" borderId="0">
      <alignment vertical="center"/>
    </xf>
    <xf numFmtId="0" fontId="24" fillId="0" borderId="0">
      <alignment vertical="center"/>
    </xf>
    <xf numFmtId="0" fontId="44" fillId="0" borderId="0">
      <alignment vertical="center"/>
    </xf>
    <xf numFmtId="0" fontId="44" fillId="0" borderId="0">
      <alignment vertical="center"/>
    </xf>
    <xf numFmtId="0" fontId="24" fillId="0" borderId="0">
      <alignment vertical="center"/>
    </xf>
    <xf numFmtId="0" fontId="44" fillId="0" borderId="0">
      <alignment vertical="center"/>
    </xf>
    <xf numFmtId="0" fontId="24" fillId="0" borderId="0">
      <alignment vertical="center"/>
    </xf>
    <xf numFmtId="0" fontId="44" fillId="0" borderId="0">
      <alignment vertical="center"/>
    </xf>
    <xf numFmtId="0" fontId="24" fillId="0" borderId="0">
      <alignment vertical="center"/>
    </xf>
    <xf numFmtId="0" fontId="24" fillId="0" borderId="0">
      <alignment vertical="center"/>
    </xf>
    <xf numFmtId="0" fontId="44" fillId="0" borderId="0">
      <alignment vertical="center"/>
    </xf>
    <xf numFmtId="0" fontId="24" fillId="0" borderId="0">
      <alignment vertical="center"/>
    </xf>
    <xf numFmtId="0" fontId="4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44" fillId="0" borderId="0">
      <alignment vertical="center"/>
    </xf>
    <xf numFmtId="0" fontId="44" fillId="0" borderId="0">
      <protection locked="0"/>
    </xf>
    <xf numFmtId="0" fontId="44" fillId="0" borderId="0">
      <alignment vertical="center"/>
    </xf>
    <xf numFmtId="0" fontId="24" fillId="0" borderId="0">
      <alignment vertical="center"/>
    </xf>
    <xf numFmtId="0" fontId="24" fillId="0" borderId="0">
      <alignment vertical="center"/>
    </xf>
    <xf numFmtId="0" fontId="44" fillId="0" borderId="0">
      <alignment vertical="center"/>
    </xf>
    <xf numFmtId="0" fontId="24" fillId="0" borderId="0">
      <alignment vertical="center"/>
    </xf>
    <xf numFmtId="0" fontId="44" fillId="0" borderId="0">
      <alignment vertical="center"/>
    </xf>
    <xf numFmtId="0" fontId="44" fillId="0" borderId="0">
      <alignment vertical="center"/>
    </xf>
    <xf numFmtId="0" fontId="24" fillId="0" borderId="0">
      <alignment vertical="center"/>
    </xf>
    <xf numFmtId="0" fontId="24" fillId="0" borderId="0">
      <alignment vertical="center"/>
    </xf>
    <xf numFmtId="0" fontId="0"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44" fillId="0" borderId="0">
      <alignment vertical="center"/>
    </xf>
    <xf numFmtId="0" fontId="24" fillId="0" borderId="0">
      <alignment vertical="center"/>
    </xf>
    <xf numFmtId="0" fontId="24" fillId="0" borderId="0">
      <alignment vertical="center"/>
    </xf>
    <xf numFmtId="0" fontId="44" fillId="0" borderId="0">
      <alignment vertical="center"/>
    </xf>
    <xf numFmtId="0" fontId="44" fillId="0" borderId="0">
      <alignment vertical="center"/>
    </xf>
    <xf numFmtId="0" fontId="24" fillId="0" borderId="0">
      <alignment vertical="center"/>
    </xf>
    <xf numFmtId="0" fontId="24" fillId="0" borderId="0">
      <alignment vertical="center"/>
    </xf>
    <xf numFmtId="0" fontId="44" fillId="0" borderId="0">
      <alignment vertical="center"/>
    </xf>
    <xf numFmtId="0" fontId="24" fillId="0" borderId="0">
      <alignment vertical="center"/>
    </xf>
    <xf numFmtId="0" fontId="24" fillId="0" borderId="0">
      <alignment vertical="center"/>
    </xf>
    <xf numFmtId="0" fontId="44" fillId="0" borderId="0">
      <alignment vertical="center"/>
    </xf>
    <xf numFmtId="0" fontId="0" fillId="0" borderId="0">
      <alignment vertical="center"/>
    </xf>
    <xf numFmtId="0" fontId="24" fillId="0" borderId="0">
      <alignment vertical="center"/>
    </xf>
    <xf numFmtId="0" fontId="0" fillId="0" borderId="0">
      <alignment vertical="center"/>
    </xf>
    <xf numFmtId="0" fontId="44" fillId="0" borderId="0">
      <alignment vertical="center"/>
    </xf>
    <xf numFmtId="0" fontId="24" fillId="0" borderId="0">
      <alignment vertical="center"/>
    </xf>
    <xf numFmtId="0" fontId="44" fillId="0" borderId="0">
      <alignment vertical="center"/>
    </xf>
    <xf numFmtId="0" fontId="24" fillId="0" borderId="0">
      <alignment vertical="center"/>
    </xf>
    <xf numFmtId="0" fontId="44" fillId="0" borderId="0">
      <alignment vertical="center"/>
    </xf>
    <xf numFmtId="0" fontId="24" fillId="0" borderId="0">
      <alignment vertical="center"/>
    </xf>
    <xf numFmtId="0" fontId="44" fillId="0" borderId="0">
      <protection locked="0"/>
    </xf>
    <xf numFmtId="0" fontId="44" fillId="0" borderId="0">
      <alignment vertical="center"/>
    </xf>
    <xf numFmtId="0" fontId="44" fillId="0" borderId="0">
      <alignment vertical="center"/>
    </xf>
    <xf numFmtId="0" fontId="24" fillId="0" borderId="0">
      <alignment vertical="center"/>
    </xf>
    <xf numFmtId="0" fontId="44" fillId="0" borderId="0">
      <alignment vertical="center"/>
    </xf>
    <xf numFmtId="0" fontId="0" fillId="0" borderId="0">
      <alignment vertical="center"/>
    </xf>
  </cellStyleXfs>
  <cellXfs count="258">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1" fillId="0" borderId="0" xfId="0" applyFont="1">
      <alignment vertical="center"/>
    </xf>
    <xf numFmtId="0" fontId="3" fillId="0" borderId="0" xfId="0" applyFont="1">
      <alignment vertical="center"/>
    </xf>
    <xf numFmtId="0" fontId="0" fillId="0" borderId="0" xfId="0" applyFont="1" applyFill="1">
      <alignment vertical="center"/>
    </xf>
    <xf numFmtId="176" fontId="0" fillId="0" borderId="0" xfId="0" applyNumberFormat="1" applyFont="1" applyFill="1">
      <alignment vertical="center"/>
    </xf>
    <xf numFmtId="176" fontId="0" fillId="0" borderId="0" xfId="0" applyNumberFormat="1">
      <alignment vertical="center"/>
    </xf>
    <xf numFmtId="0" fontId="4"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76" fontId="5"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190" applyFont="1" applyBorder="1" applyAlignment="1">
      <alignment horizontal="left" vertical="center" wrapText="1"/>
    </xf>
    <xf numFmtId="0" fontId="1" fillId="0" borderId="1" xfId="204"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vertical="center" wrapText="1"/>
    </xf>
    <xf numFmtId="0" fontId="1" fillId="0" borderId="1" xfId="0" applyFont="1" applyFill="1" applyBorder="1" applyAlignment="1">
      <alignment horizontal="center" vertical="center"/>
    </xf>
    <xf numFmtId="0" fontId="6" fillId="0" borderId="1" xfId="0" applyFont="1" applyBorder="1" applyAlignment="1">
      <alignment horizontal="center" vertical="center"/>
    </xf>
    <xf numFmtId="0" fontId="1" fillId="0" borderId="1" xfId="80" applyFont="1" applyBorder="1" applyAlignment="1">
      <alignment vertical="center" wrapText="1"/>
    </xf>
    <xf numFmtId="0" fontId="3" fillId="0" borderId="1" xfId="0" applyFont="1" applyFill="1" applyBorder="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readingOrder="1"/>
    </xf>
    <xf numFmtId="0" fontId="7" fillId="0" borderId="1" xfId="0" applyFont="1" applyBorder="1" applyAlignment="1" applyProtection="1">
      <alignment horizontal="center" vertical="center"/>
      <protection locked="0"/>
    </xf>
    <xf numFmtId="0" fontId="7" fillId="0" borderId="1" xfId="0" applyFont="1" applyBorder="1" applyAlignment="1">
      <alignment horizontal="center" vertical="center"/>
    </xf>
    <xf numFmtId="0" fontId="1" fillId="0" borderId="1" xfId="0" applyFont="1" applyBorder="1">
      <alignment vertical="center"/>
    </xf>
    <xf numFmtId="0" fontId="7" fillId="0" borderId="1" xfId="0" applyFont="1" applyFill="1" applyBorder="1" applyAlignment="1">
      <alignment horizontal="center" vertical="center"/>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0" fillId="0" borderId="0" xfId="0" applyAlignment="1">
      <alignment horizontal="right" vertical="center" wrapText="1"/>
    </xf>
    <xf numFmtId="0" fontId="0" fillId="0" borderId="0" xfId="0" applyAlignment="1">
      <alignment horizontal="right" vertical="center"/>
    </xf>
    <xf numFmtId="0" fontId="1" fillId="2" borderId="0" xfId="0" applyFont="1" applyFill="1" applyAlignment="1">
      <alignment vertical="center" wrapText="1"/>
    </xf>
    <xf numFmtId="0" fontId="9" fillId="0" borderId="0" xfId="0" applyFont="1" applyAlignment="1">
      <alignment vertical="center" wrapText="1"/>
    </xf>
    <xf numFmtId="0" fontId="9" fillId="3" borderId="0" xfId="0" applyFont="1" applyFill="1" applyAlignment="1">
      <alignment vertical="center" wrapText="1"/>
    </xf>
    <xf numFmtId="0" fontId="0" fillId="4" borderId="0" xfId="0" applyFill="1" applyAlignment="1">
      <alignment vertical="center" wrapText="1"/>
    </xf>
    <xf numFmtId="0" fontId="0" fillId="5" borderId="0" xfId="0" applyFill="1" applyAlignment="1">
      <alignment vertical="center" wrapText="1"/>
    </xf>
    <xf numFmtId="0" fontId="0" fillId="5" borderId="0" xfId="0" applyFill="1" applyAlignment="1">
      <alignment horizontal="center" vertical="center" wrapText="1"/>
    </xf>
    <xf numFmtId="0" fontId="0" fillId="6" borderId="0" xfId="0" applyFill="1" applyAlignment="1">
      <alignment vertical="center" wrapText="1"/>
    </xf>
    <xf numFmtId="0" fontId="9" fillId="6" borderId="0" xfId="0" applyFont="1" applyFill="1" applyAlignment="1">
      <alignment vertical="center" wrapText="1"/>
    </xf>
    <xf numFmtId="0" fontId="0" fillId="7" borderId="0" xfId="0" applyFill="1" applyAlignment="1">
      <alignment vertical="center" wrapText="1"/>
    </xf>
    <xf numFmtId="0" fontId="9" fillId="7" borderId="0" xfId="0" applyFont="1" applyFill="1" applyAlignment="1">
      <alignment horizontal="left" vertical="center" wrapText="1"/>
    </xf>
    <xf numFmtId="0" fontId="0" fillId="8" borderId="0" xfId="0" applyFill="1" applyAlignment="1">
      <alignment horizontal="center" vertical="center" wrapText="1"/>
    </xf>
    <xf numFmtId="0" fontId="0" fillId="0" borderId="0" xfId="0" applyAlignment="1">
      <alignment horizontal="left" vertical="center" wrapText="1"/>
    </xf>
    <xf numFmtId="0" fontId="10" fillId="0" borderId="1" xfId="0" applyFont="1" applyBorder="1" applyAlignment="1">
      <alignment horizontal="center"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0" borderId="1"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9" borderId="3"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2" xfId="0" applyFont="1" applyFill="1" applyBorder="1" applyAlignment="1">
      <alignment vertical="center" wrapText="1"/>
    </xf>
    <xf numFmtId="0" fontId="3" fillId="10" borderId="1"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2" xfId="0" applyFont="1" applyBorder="1" applyAlignment="1">
      <alignment horizontal="center" vertical="center" wrapText="1"/>
    </xf>
    <xf numFmtId="49" fontId="5"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3" fillId="9" borderId="9" xfId="0" applyFont="1" applyFill="1" applyBorder="1" applyAlignment="1">
      <alignment horizontal="center" vertical="center" wrapText="1"/>
    </xf>
    <xf numFmtId="0" fontId="3" fillId="9" borderId="0" xfId="0" applyFont="1" applyFill="1" applyAlignment="1">
      <alignment horizontal="center" vertical="center" wrapText="1"/>
    </xf>
    <xf numFmtId="0" fontId="3" fillId="10" borderId="11"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3"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0" borderId="8" xfId="0" applyFont="1" applyBorder="1" applyAlignment="1">
      <alignment horizontal="center" vertical="center" wrapText="1"/>
    </xf>
    <xf numFmtId="49" fontId="5" fillId="0" borderId="11"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3" fillId="9"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11" borderId="8" xfId="0" applyFont="1" applyFill="1" applyBorder="1" applyAlignment="1">
      <alignment vertical="center" wrapText="1"/>
    </xf>
    <xf numFmtId="0" fontId="3" fillId="13" borderId="2" xfId="0" applyFont="1" applyFill="1" applyBorder="1" applyAlignment="1">
      <alignment horizontal="center" vertical="center" wrapText="1"/>
    </xf>
    <xf numFmtId="0" fontId="3" fillId="13" borderId="8" xfId="0" applyFont="1" applyFill="1" applyBorder="1" applyAlignment="1">
      <alignment vertical="center" wrapText="1"/>
    </xf>
    <xf numFmtId="0" fontId="3" fillId="13"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8" xfId="0" applyFont="1" applyBorder="1" applyAlignment="1">
      <alignment horizontal="center" vertical="center" wrapText="1"/>
    </xf>
    <xf numFmtId="0" fontId="3" fillId="9" borderId="8"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 fillId="11"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3" fillId="0" borderId="1" xfId="0" applyFont="1" applyBorder="1" applyAlignment="1">
      <alignment horizontal="left" vertical="center" wrapText="1"/>
    </xf>
    <xf numFmtId="0" fontId="12" fillId="2"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9"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5" fillId="3" borderId="1" xfId="0" applyFont="1" applyFill="1" applyBorder="1" applyAlignment="1">
      <alignment horizontal="center" vertical="center" wrapText="1"/>
    </xf>
    <xf numFmtId="0" fontId="14" fillId="0" borderId="11" xfId="0" applyFont="1" applyBorder="1" applyAlignment="1">
      <alignment horizontal="left" vertical="center" wrapText="1"/>
    </xf>
    <xf numFmtId="0" fontId="2" fillId="0" borderId="11" xfId="0" applyFont="1" applyBorder="1" applyAlignment="1">
      <alignment horizontal="left" vertical="center" wrapText="1"/>
    </xf>
    <xf numFmtId="0" fontId="1" fillId="5" borderId="11" xfId="0" applyFont="1" applyFill="1" applyBorder="1" applyAlignment="1">
      <alignment horizontal="left" vertical="center" wrapText="1"/>
    </xf>
    <xf numFmtId="0" fontId="1" fillId="5" borderId="1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2"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 fillId="6" borderId="11" xfId="0" applyFont="1" applyFill="1" applyBorder="1" applyAlignment="1">
      <alignment horizontal="center" vertical="center" wrapText="1"/>
    </xf>
    <xf numFmtId="0" fontId="1" fillId="0" borderId="8" xfId="0" applyFont="1" applyBorder="1" applyAlignment="1">
      <alignment horizontal="left" vertical="center" wrapText="1"/>
    </xf>
    <xf numFmtId="0" fontId="1" fillId="0" borderId="2" xfId="111" applyFont="1" applyBorder="1" applyAlignment="1" applyProtection="1">
      <alignment horizontal="center" vertical="center" wrapText="1"/>
    </xf>
    <xf numFmtId="0" fontId="12" fillId="2" borderId="2" xfId="0" applyFont="1" applyFill="1" applyBorder="1" applyAlignment="1">
      <alignment horizontal="center" vertical="center" wrapText="1"/>
    </xf>
    <xf numFmtId="0" fontId="1" fillId="9" borderId="1" xfId="0" applyFont="1" applyFill="1" applyBorder="1" applyAlignment="1">
      <alignment horizontal="center" vertical="center"/>
    </xf>
    <xf numFmtId="0" fontId="1" fillId="6" borderId="1" xfId="0" applyFont="1" applyFill="1" applyBorder="1" applyAlignment="1">
      <alignment horizontal="center" vertical="center"/>
    </xf>
    <xf numFmtId="0" fontId="3" fillId="14" borderId="1" xfId="0" applyFont="1" applyFill="1" applyBorder="1" applyAlignment="1">
      <alignment horizontal="center" vertical="center"/>
    </xf>
    <xf numFmtId="0" fontId="1" fillId="10" borderId="1" xfId="0" applyFont="1" applyFill="1" applyBorder="1" applyAlignment="1">
      <alignment horizontal="center" vertical="center"/>
    </xf>
    <xf numFmtId="0" fontId="3" fillId="12" borderId="1" xfId="0" applyFont="1" applyFill="1" applyBorder="1" applyAlignment="1">
      <alignment horizontal="center" vertical="center"/>
    </xf>
    <xf numFmtId="0" fontId="1" fillId="11" borderId="1" xfId="0" applyFont="1" applyFill="1" applyBorder="1" applyAlignment="1">
      <alignment horizontal="center" vertical="center"/>
    </xf>
    <xf numFmtId="0" fontId="8" fillId="0" borderId="1" xfId="0" applyFont="1" applyBorder="1" applyAlignment="1">
      <alignment horizontal="center" vertical="center" wrapText="1"/>
    </xf>
    <xf numFmtId="0" fontId="3" fillId="9" borderId="11"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vertical="center" wrapText="1"/>
    </xf>
    <xf numFmtId="0" fontId="3" fillId="0" borderId="14" xfId="0" applyFont="1" applyBorder="1" applyAlignment="1">
      <alignment horizontal="center" vertical="center" wrapText="1"/>
    </xf>
    <xf numFmtId="0" fontId="1" fillId="8" borderId="11"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1" xfId="0" applyFont="1" applyBorder="1" applyAlignment="1">
      <alignment horizontal="center" vertical="center" wrapText="1"/>
    </xf>
    <xf numFmtId="0" fontId="1" fillId="2" borderId="11" xfId="0" applyFont="1" applyFill="1" applyBorder="1" applyAlignment="1">
      <alignment horizontal="center" vertical="center" wrapText="1"/>
    </xf>
    <xf numFmtId="0" fontId="3" fillId="14" borderId="11" xfId="0" applyFont="1" applyFill="1" applyBorder="1" applyAlignment="1">
      <alignment horizontal="center" vertical="center" wrapText="1"/>
    </xf>
    <xf numFmtId="0" fontId="1" fillId="0" borderId="8" xfId="0" applyFont="1" applyBorder="1" applyAlignment="1">
      <alignment horizontal="center" vertical="center" wrapText="1"/>
    </xf>
    <xf numFmtId="0" fontId="12" fillId="2" borderId="8"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16" fillId="7" borderId="1" xfId="0" applyFont="1" applyFill="1" applyBorder="1" applyAlignment="1">
      <alignment horizontal="left" vertical="center" wrapText="1"/>
    </xf>
    <xf numFmtId="0" fontId="17" fillId="7" borderId="1" xfId="0" applyFont="1" applyFill="1" applyBorder="1" applyAlignment="1">
      <alignment horizontal="left" vertical="center" wrapText="1"/>
    </xf>
    <xf numFmtId="0" fontId="16" fillId="8"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1" fillId="7" borderId="2"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1" xfId="0" applyFont="1" applyFill="1" applyBorder="1" applyAlignment="1">
      <alignment horizontal="center" vertical="center"/>
    </xf>
    <xf numFmtId="0" fontId="1" fillId="7"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6" fillId="5" borderId="11" xfId="0" applyFont="1" applyFill="1" applyBorder="1" applyAlignment="1">
      <alignment horizontal="left" vertical="center" wrapText="1"/>
    </xf>
    <xf numFmtId="0" fontId="16" fillId="5" borderId="1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9" borderId="2" xfId="0" applyFont="1" applyFill="1" applyBorder="1" applyAlignment="1">
      <alignment horizontal="center" vertical="center" wrapText="1"/>
    </xf>
    <xf numFmtId="0" fontId="2" fillId="9"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5" fillId="9" borderId="8"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14"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19" fillId="7" borderId="1" xfId="0" applyFont="1" applyFill="1" applyBorder="1" applyAlignment="1">
      <alignment horizontal="left" vertical="center" wrapText="1"/>
    </xf>
    <xf numFmtId="0" fontId="14" fillId="8" borderId="1"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3" fillId="0" borderId="1" xfId="0" applyFont="1" applyBorder="1" applyAlignment="1">
      <alignment horizontal="left" vertical="center" wrapText="1"/>
    </xf>
    <xf numFmtId="0" fontId="1" fillId="0" borderId="11" xfId="0" applyFont="1" applyBorder="1" applyAlignment="1">
      <alignment vertical="center" wrapText="1"/>
    </xf>
    <xf numFmtId="0" fontId="5" fillId="4" borderId="11"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13" fillId="0" borderId="2" xfId="0" applyFont="1" applyBorder="1" applyAlignment="1">
      <alignment horizontal="left" vertical="center" wrapText="1"/>
    </xf>
    <xf numFmtId="0" fontId="20" fillId="0" borderId="2" xfId="0" applyFont="1" applyBorder="1" applyAlignment="1">
      <alignment horizontal="left" vertical="center" wrapText="1"/>
    </xf>
    <xf numFmtId="0" fontId="16" fillId="0" borderId="11" xfId="0" applyFont="1" applyBorder="1" applyAlignment="1">
      <alignment horizontal="left" vertical="center" wrapText="1"/>
    </xf>
    <xf numFmtId="0" fontId="21" fillId="0" borderId="1" xfId="0" applyFont="1" applyBorder="1" applyAlignment="1">
      <alignment horizontal="center" vertical="center" wrapText="1"/>
    </xf>
    <xf numFmtId="0" fontId="8" fillId="6"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22"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2" fillId="2"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3"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4" xfId="0" applyFont="1" applyBorder="1" applyAlignment="1">
      <alignment horizontal="center" vertical="center" wrapText="1"/>
    </xf>
    <xf numFmtId="0" fontId="8" fillId="0" borderId="1" xfId="0" applyFont="1" applyBorder="1" applyAlignment="1">
      <alignment vertical="center" wrapText="1"/>
    </xf>
    <xf numFmtId="0" fontId="3" fillId="5" borderId="8" xfId="0" applyFont="1" applyFill="1" applyBorder="1" applyAlignment="1">
      <alignment horizontal="center" vertical="center" wrapText="1"/>
    </xf>
    <xf numFmtId="0" fontId="8" fillId="6" borderId="1" xfId="0" applyFont="1" applyFill="1" applyBorder="1" applyAlignment="1">
      <alignment horizontal="center" vertical="center"/>
    </xf>
    <xf numFmtId="0" fontId="15" fillId="14" borderId="1" xfId="0" applyFont="1" applyFill="1" applyBorder="1" applyAlignment="1">
      <alignment horizontal="center" vertical="center"/>
    </xf>
    <xf numFmtId="0" fontId="1" fillId="6" borderId="11" xfId="0" applyFont="1" applyFill="1" applyBorder="1" applyAlignment="1">
      <alignment horizontal="center" vertical="center"/>
    </xf>
    <xf numFmtId="0" fontId="8" fillId="10" borderId="1" xfId="0" applyFont="1" applyFill="1" applyBorder="1" applyAlignment="1">
      <alignment horizontal="center" vertical="center"/>
    </xf>
    <xf numFmtId="0" fontId="8" fillId="11" borderId="1" xfId="0" applyFont="1" applyFill="1" applyBorder="1" applyAlignment="1">
      <alignment horizontal="center" vertical="center"/>
    </xf>
    <xf numFmtId="0" fontId="1" fillId="6" borderId="2" xfId="0" applyFont="1" applyFill="1" applyBorder="1" applyAlignment="1">
      <alignment horizontal="center" vertical="center"/>
    </xf>
    <xf numFmtId="0" fontId="8" fillId="0" borderId="1" xfId="0" applyFont="1" applyBorder="1" applyAlignment="1">
      <alignment horizontal="center" vertical="center"/>
    </xf>
    <xf numFmtId="0" fontId="15" fillId="0" borderId="1" xfId="0" applyFont="1" applyBorder="1" applyAlignment="1">
      <alignment horizontal="center" vertical="center"/>
    </xf>
    <xf numFmtId="0" fontId="3" fillId="5" borderId="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0" xfId="0" applyFont="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3" xfId="0" applyFon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left" vertical="center" wrapText="1"/>
    </xf>
  </cellXfs>
  <cellStyles count="20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4" xfId="49"/>
    <cellStyle name="常规 2 2 6" xfId="50"/>
    <cellStyle name="常规 2 2 5" xfId="51"/>
    <cellStyle name="常规 2 13" xfId="52"/>
    <cellStyle name="常规 2 2 8" xfId="53"/>
    <cellStyle name="常规 2 4 8" xfId="54"/>
    <cellStyle name="常规 2 3 3" xfId="55"/>
    <cellStyle name="常规 2 4 3" xfId="56"/>
    <cellStyle name="常规 2 2 3" xfId="57"/>
    <cellStyle name="常规 10" xfId="58"/>
    <cellStyle name="常规 8 4" xfId="59"/>
    <cellStyle name="常规 2 2 7" xfId="60"/>
    <cellStyle name="常规 2 3 8" xfId="61"/>
    <cellStyle name="常规 2 2 2" xfId="62"/>
    <cellStyle name="常规 2 2 4" xfId="63"/>
    <cellStyle name="常规 2 6 3" xfId="64"/>
    <cellStyle name="常规 2 3" xfId="65"/>
    <cellStyle name="常规 2 3 7" xfId="66"/>
    <cellStyle name="常规 9 8" xfId="67"/>
    <cellStyle name="常规 2 4 4" xfId="68"/>
    <cellStyle name="常规 9 9" xfId="69"/>
    <cellStyle name="常规 2 4 5" xfId="70"/>
    <cellStyle name="常规 2 4 2" xfId="71"/>
    <cellStyle name="常规 2 3 6" xfId="72"/>
    <cellStyle name="常规 2 3 9" xfId="73"/>
    <cellStyle name="常规 4 5" xfId="74"/>
    <cellStyle name="常规 2 8 5" xfId="75"/>
    <cellStyle name="常规 10 4" xfId="76"/>
    <cellStyle name="常规 2 3 2" xfId="77"/>
    <cellStyle name="常规 10 10" xfId="78"/>
    <cellStyle name="常规 2 2 9" xfId="79"/>
    <cellStyle name="常规 11" xfId="80"/>
    <cellStyle name="常规 2 2 10" xfId="81"/>
    <cellStyle name="常规 8 5" xfId="82"/>
    <cellStyle name="常规 4 6" xfId="83"/>
    <cellStyle name="常规 2 8 6" xfId="84"/>
    <cellStyle name="常规 10 5" xfId="85"/>
    <cellStyle name="常规 2 3 10" xfId="86"/>
    <cellStyle name="常规 12" xfId="87"/>
    <cellStyle name="常规 8 6" xfId="88"/>
    <cellStyle name="常规 2 17" xfId="89"/>
    <cellStyle name="常规 2 18" xfId="90"/>
    <cellStyle name="常规 2 3 5" xfId="91"/>
    <cellStyle name="常规 2 4 6" xfId="92"/>
    <cellStyle name="常规 2 4 7" xfId="93"/>
    <cellStyle name="常规 2 6 5" xfId="94"/>
    <cellStyle name="常规 2 5" xfId="95"/>
    <cellStyle name="常规 2 5 10" xfId="96"/>
    <cellStyle name="常规 2 5 2" xfId="97"/>
    <cellStyle name="常规 2 5 3" xfId="98"/>
    <cellStyle name="常规 2 5 4" xfId="99"/>
    <cellStyle name="常规 2 5 5" xfId="100"/>
    <cellStyle name="常规 2 10" xfId="101"/>
    <cellStyle name="常规 2 6 10" xfId="102"/>
    <cellStyle name="常规 2 8 7" xfId="103"/>
    <cellStyle name="常规 10 6" xfId="104"/>
    <cellStyle name="常规 4 7" xfId="105"/>
    <cellStyle name="常规 2 6 2" xfId="106"/>
    <cellStyle name="常规 2 2" xfId="107"/>
    <cellStyle name="常规 2 6 7" xfId="108"/>
    <cellStyle name="常规 3" xfId="109"/>
    <cellStyle name="常规 2 7" xfId="110"/>
    <cellStyle name="常规 2" xfId="111"/>
    <cellStyle name="常规 2 6 6" xfId="112"/>
    <cellStyle name="常规 2 6" xfId="113"/>
    <cellStyle name="常规 2 7 10" xfId="114"/>
    <cellStyle name="常规 3 10" xfId="115"/>
    <cellStyle name="常规 2 6 8" xfId="116"/>
    <cellStyle name="常规 4" xfId="117"/>
    <cellStyle name="常规 2 4 10" xfId="118"/>
    <cellStyle name="常规 2 8" xfId="119"/>
    <cellStyle name="常规 2 6 4" xfId="120"/>
    <cellStyle name="常规 2 4" xfId="121"/>
    <cellStyle name="常规 2 9 2" xfId="122"/>
    <cellStyle name="常规 5 2" xfId="123"/>
    <cellStyle name="常规 5 3" xfId="124"/>
    <cellStyle name="常规 2 9 3" xfId="125"/>
    <cellStyle name="常规 5 4" xfId="126"/>
    <cellStyle name="常规 2 9 4" xfId="127"/>
    <cellStyle name="常规 5 5" xfId="128"/>
    <cellStyle name="常规 2 9 5" xfId="129"/>
    <cellStyle name="常规 10 9" xfId="130"/>
    <cellStyle name="常规 2 12" xfId="131"/>
    <cellStyle name="常规 2 9 6" xfId="132"/>
    <cellStyle name="常规 5 6" xfId="133"/>
    <cellStyle name="常规 5 7" xfId="134"/>
    <cellStyle name="常规 2 9 7" xfId="135"/>
    <cellStyle name="常规 2 14" xfId="136"/>
    <cellStyle name="常规 5 8" xfId="137"/>
    <cellStyle name="常规 2 9 8" xfId="138"/>
    <cellStyle name="常规 2 15" xfId="139"/>
    <cellStyle name="常规 5 9" xfId="140"/>
    <cellStyle name="常规 2 9 9" xfId="141"/>
    <cellStyle name="常规 3 2" xfId="142"/>
    <cellStyle name="常规 2 7 2" xfId="143"/>
    <cellStyle name="常规 2 7 3" xfId="144"/>
    <cellStyle name="常规 3 3" xfId="145"/>
    <cellStyle name="常规 2 7 4" xfId="146"/>
    <cellStyle name="常规 3 4" xfId="147"/>
    <cellStyle name="常规 2 8 2" xfId="148"/>
    <cellStyle name="常规 4 2" xfId="149"/>
    <cellStyle name="常规 10 3" xfId="150"/>
    <cellStyle name="常规 2 8 4" xfId="151"/>
    <cellStyle name="常规 4 4" xfId="152"/>
    <cellStyle name="常规 2 8 10" xfId="153"/>
    <cellStyle name="常规 4 10" xfId="154"/>
    <cellStyle name="常规 8 2" xfId="155"/>
    <cellStyle name="常规 10 7" xfId="156"/>
    <cellStyle name="常规 4 8" xfId="157"/>
    <cellStyle name="常规 2 8 8" xfId="158"/>
    <cellStyle name="常规 2 11" xfId="159"/>
    <cellStyle name="常规 2 8 9" xfId="160"/>
    <cellStyle name="常规 10 8" xfId="161"/>
    <cellStyle name="常规 4 9" xfId="162"/>
    <cellStyle name="常规 2 9 10" xfId="163"/>
    <cellStyle name="常规 5 10" xfId="164"/>
    <cellStyle name="常规 2 9" xfId="165"/>
    <cellStyle name="常规 2 6 9" xfId="166"/>
    <cellStyle name="常规 5" xfId="167"/>
    <cellStyle name="常规 8" xfId="168"/>
    <cellStyle name="常规 6 2" xfId="169"/>
    <cellStyle name="常规 9 2" xfId="170"/>
    <cellStyle name="常规 9 3" xfId="171"/>
    <cellStyle name="常规 8 10" xfId="172"/>
    <cellStyle name="常规 9 4" xfId="173"/>
    <cellStyle name="常规 9 5" xfId="174"/>
    <cellStyle name="常规 9 6" xfId="175"/>
    <cellStyle name="常规 9 7" xfId="176"/>
    <cellStyle name="常规 10 2" xfId="177"/>
    <cellStyle name="常规 4 3" xfId="178"/>
    <cellStyle name="常规 2 8 3" xfId="179"/>
    <cellStyle name="常规 8 9" xfId="180"/>
    <cellStyle name="常规 3 7" xfId="181"/>
    <cellStyle name="常规 2 7 7" xfId="182"/>
    <cellStyle name="常规 2 7 8" xfId="183"/>
    <cellStyle name="常规 3 8" xfId="184"/>
    <cellStyle name="常规 3 6" xfId="185"/>
    <cellStyle name="常规 2 7 6" xfId="186"/>
    <cellStyle name="常规 9" xfId="187"/>
    <cellStyle name="常规 3 5" xfId="188"/>
    <cellStyle name="常规 2 7 5" xfId="189"/>
    <cellStyle name="常规 6" xfId="190"/>
    <cellStyle name="常规 8 3" xfId="191"/>
    <cellStyle name="常规 7 2" xfId="192"/>
    <cellStyle name="常规 2 5 8" xfId="193"/>
    <cellStyle name="常规 8 7" xfId="194"/>
    <cellStyle name="常规 2 5 6" xfId="195"/>
    <cellStyle name="常规 9 10" xfId="196"/>
    <cellStyle name="常规 2 5 9" xfId="197"/>
    <cellStyle name="常规 8 8" xfId="198"/>
    <cellStyle name="常规 2 16" xfId="199"/>
    <cellStyle name="常规 2 4 9" xfId="200"/>
    <cellStyle name="常规 2 5 7" xfId="201"/>
    <cellStyle name="常规 3 9" xfId="202"/>
    <cellStyle name="常规 2 7 9" xfId="203"/>
    <cellStyle name="常规 7" xfId="20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62AC8"/>
      <color rgb="008D9987"/>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175"/>
  <sheetViews>
    <sheetView zoomScale="80" zoomScaleNormal="80" workbookViewId="0">
      <pane ySplit="4" topLeftCell="A110" activePane="bottomLeft" state="frozen"/>
      <selection/>
      <selection pane="bottomLeft" activeCell="C9" sqref="C6:I18"/>
    </sheetView>
  </sheetViews>
  <sheetFormatPr defaultColWidth="9" defaultRowHeight="14.4"/>
  <cols>
    <col min="1" max="1" width="3.09259259259259" style="1" customWidth="1"/>
    <col min="2" max="2" width="4.09259259259259" style="1" customWidth="1"/>
    <col min="3" max="3" width="9.90740740740741" style="1" customWidth="1"/>
    <col min="4" max="4" width="5.4537037037037" style="48" customWidth="1"/>
    <col min="5" max="5" width="4.36111111111111" style="49" customWidth="1"/>
    <col min="6" max="6" width="4" style="49" customWidth="1"/>
    <col min="7" max="7" width="5.62962962962963" style="49" customWidth="1"/>
    <col min="8" max="8" width="4.26851851851852" style="50" customWidth="1"/>
    <col min="9" max="9" width="4.09259259259259" style="51" customWidth="1"/>
    <col min="10" max="10" width="4.4537037037037" style="50" hidden="1" customWidth="1"/>
    <col min="11" max="11" width="4.4537037037037" style="50" customWidth="1"/>
    <col min="12" max="12" width="4" style="51" customWidth="1"/>
    <col min="13" max="13" width="4" style="50" customWidth="1"/>
    <col min="14" max="15" width="4.36111111111111" style="51" customWidth="1"/>
    <col min="16" max="16" width="5.72222222222222" style="51" customWidth="1"/>
    <col min="17" max="17" width="5.09259259259259" style="51" customWidth="1"/>
    <col min="18" max="18" width="4.62962962962963" style="52" customWidth="1"/>
    <col min="19" max="19" width="4.72222222222222" style="53" customWidth="1"/>
    <col min="20" max="20" width="5.09259259259259" style="53" customWidth="1"/>
    <col min="21" max="21" width="5.4537037037037" style="53" customWidth="1"/>
    <col min="22" max="22" width="6" style="53" customWidth="1"/>
    <col min="23" max="23" width="5.4537037037037" style="53" customWidth="1"/>
    <col min="24" max="24" width="6" style="54" customWidth="1"/>
    <col min="25" max="25" width="5.90740740740741" style="54" customWidth="1"/>
    <col min="26" max="26" width="5.62962962962963" style="54" customWidth="1"/>
    <col min="27" max="27" width="4.26851851851852" style="54" customWidth="1"/>
    <col min="28" max="28" width="80.7222222222222" style="55" customWidth="1"/>
    <col min="29" max="16384" width="9" style="1"/>
  </cols>
  <sheetData>
    <row r="1" ht="20.4" spans="1:28">
      <c r="A1" s="56" t="s">
        <v>0</v>
      </c>
      <c r="B1" s="56"/>
      <c r="C1" s="56"/>
      <c r="D1" s="57"/>
      <c r="E1" s="57"/>
      <c r="F1" s="57"/>
      <c r="G1" s="57"/>
      <c r="H1" s="58"/>
      <c r="I1" s="58"/>
      <c r="J1" s="58"/>
      <c r="K1" s="58"/>
      <c r="L1" s="58"/>
      <c r="M1" s="58"/>
      <c r="N1" s="58"/>
      <c r="O1" s="58"/>
      <c r="P1" s="58"/>
      <c r="Q1" s="58"/>
      <c r="R1" s="59"/>
      <c r="S1" s="59"/>
      <c r="T1" s="59"/>
      <c r="U1" s="59"/>
      <c r="V1" s="59"/>
      <c r="W1" s="59"/>
      <c r="X1" s="60"/>
      <c r="Y1" s="60"/>
      <c r="Z1" s="60"/>
      <c r="AA1" s="60"/>
      <c r="AB1" s="61"/>
    </row>
    <row r="2" ht="30" customHeight="1" spans="1:28">
      <c r="A2" s="62" t="s">
        <v>1</v>
      </c>
      <c r="B2" s="63" t="s">
        <v>2</v>
      </c>
      <c r="C2" s="64"/>
      <c r="D2" s="65" t="s">
        <v>3</v>
      </c>
      <c r="E2" s="66"/>
      <c r="F2" s="66"/>
      <c r="G2" s="66"/>
      <c r="H2" s="67" t="s">
        <v>4</v>
      </c>
      <c r="I2" s="68"/>
      <c r="J2" s="69"/>
      <c r="K2" s="70" t="s">
        <v>5</v>
      </c>
      <c r="L2" s="70"/>
      <c r="M2" s="70"/>
      <c r="N2" s="70"/>
      <c r="O2" s="70"/>
      <c r="P2" s="70"/>
      <c r="Q2" s="70"/>
      <c r="R2" s="71" t="s">
        <v>6</v>
      </c>
      <c r="S2" s="72"/>
      <c r="T2" s="72"/>
      <c r="U2" s="72"/>
      <c r="V2" s="72"/>
      <c r="W2" s="72"/>
      <c r="X2" s="73" t="s">
        <v>7</v>
      </c>
      <c r="Y2" s="73"/>
      <c r="Z2" s="73"/>
      <c r="AA2" s="73"/>
      <c r="AB2" s="74" t="s">
        <v>8</v>
      </c>
    </row>
    <row r="3" ht="34.15" customHeight="1" spans="1:28">
      <c r="A3" s="75"/>
      <c r="B3" s="76"/>
      <c r="C3" s="77"/>
      <c r="D3" s="78"/>
      <c r="E3" s="79"/>
      <c r="F3" s="79"/>
      <c r="G3" s="79"/>
      <c r="H3" s="67" t="s">
        <v>9</v>
      </c>
      <c r="I3" s="68"/>
      <c r="J3" s="69"/>
      <c r="K3" s="80" t="s">
        <v>10</v>
      </c>
      <c r="L3" s="80"/>
      <c r="M3" s="80" t="s">
        <v>11</v>
      </c>
      <c r="N3" s="81"/>
      <c r="O3" s="82" t="s">
        <v>12</v>
      </c>
      <c r="P3" s="83" t="s">
        <v>13</v>
      </c>
      <c r="Q3" s="83" t="s">
        <v>14</v>
      </c>
      <c r="R3" s="84" t="s">
        <v>15</v>
      </c>
      <c r="S3" s="84" t="s">
        <v>16</v>
      </c>
      <c r="T3" s="84" t="s">
        <v>17</v>
      </c>
      <c r="U3" s="85" t="s">
        <v>18</v>
      </c>
      <c r="V3" s="85" t="s">
        <v>19</v>
      </c>
      <c r="W3" s="85" t="s">
        <v>20</v>
      </c>
      <c r="X3" s="86" t="s">
        <v>21</v>
      </c>
      <c r="Y3" s="86" t="s">
        <v>22</v>
      </c>
      <c r="Z3" s="86" t="s">
        <v>23</v>
      </c>
      <c r="AA3" s="87" t="s">
        <v>24</v>
      </c>
      <c r="AB3" s="88"/>
    </row>
    <row r="4" s="3" customFormat="1" ht="57" customHeight="1" spans="1:28">
      <c r="A4" s="89"/>
      <c r="B4" s="90"/>
      <c r="C4" s="91"/>
      <c r="D4" s="92" t="s">
        <v>25</v>
      </c>
      <c r="E4" s="92" t="s">
        <v>26</v>
      </c>
      <c r="F4" s="92" t="s">
        <v>27</v>
      </c>
      <c r="G4" s="92" t="s">
        <v>28</v>
      </c>
      <c r="H4" s="93" t="s">
        <v>29</v>
      </c>
      <c r="I4" s="94" t="s">
        <v>30</v>
      </c>
      <c r="J4" s="93" t="s">
        <v>31</v>
      </c>
      <c r="K4" s="95" t="s">
        <v>32</v>
      </c>
      <c r="L4" s="96" t="s">
        <v>33</v>
      </c>
      <c r="M4" s="95" t="s">
        <v>34</v>
      </c>
      <c r="N4" s="97" t="s">
        <v>33</v>
      </c>
      <c r="O4" s="98"/>
      <c r="P4" s="82"/>
      <c r="Q4" s="82"/>
      <c r="R4" s="99"/>
      <c r="S4" s="100" t="s">
        <v>35</v>
      </c>
      <c r="T4" s="100" t="s">
        <v>35</v>
      </c>
      <c r="U4" s="101"/>
      <c r="V4" s="102"/>
      <c r="W4" s="102"/>
      <c r="X4" s="73"/>
      <c r="Y4" s="73"/>
      <c r="Z4" s="73"/>
      <c r="AA4" s="86"/>
      <c r="AB4" s="103"/>
    </row>
    <row r="5" s="3" customFormat="1" ht="58.15" customHeight="1" spans="1:28">
      <c r="A5" s="104">
        <v>1</v>
      </c>
      <c r="B5" s="105" t="s">
        <v>36</v>
      </c>
      <c r="C5" s="104" t="s">
        <v>37</v>
      </c>
      <c r="D5" s="106" t="s">
        <v>38</v>
      </c>
      <c r="E5" s="107">
        <v>4</v>
      </c>
      <c r="F5" s="107">
        <v>55</v>
      </c>
      <c r="G5" s="107">
        <f t="shared" ref="G5:G18" si="0">F5*E5</f>
        <v>220</v>
      </c>
      <c r="H5" s="108">
        <v>4</v>
      </c>
      <c r="I5" s="109">
        <v>3</v>
      </c>
      <c r="J5" s="108">
        <f t="shared" ref="J5:J15" si="1">SUM(H5,-I5)</f>
        <v>1</v>
      </c>
      <c r="K5" s="110">
        <v>5</v>
      </c>
      <c r="L5" s="98">
        <f t="shared" ref="L5:L15" si="2">SUM(K5,-I5)</f>
        <v>2</v>
      </c>
      <c r="M5" s="110">
        <v>6</v>
      </c>
      <c r="N5" s="98">
        <f t="shared" ref="N5:N15" si="3">SUM(M5,-K5)</f>
        <v>1</v>
      </c>
      <c r="O5" s="98">
        <f t="shared" ref="O5:O15" si="4">SUM(L5+N5)</f>
        <v>3</v>
      </c>
      <c r="P5" s="98">
        <f t="shared" ref="P5:P16" si="5">E5-O5</f>
        <v>1</v>
      </c>
      <c r="Q5" s="98">
        <f t="shared" ref="Q5:Q16" si="6">E5-L5</f>
        <v>2</v>
      </c>
      <c r="R5" s="111">
        <v>55</v>
      </c>
      <c r="S5" s="112">
        <f t="shared" ref="S5:S15" si="7">SUM(L5*R5)</f>
        <v>110</v>
      </c>
      <c r="T5" s="112">
        <f t="shared" ref="T5:T15" si="8">SUM(N5*R5)</f>
        <v>55</v>
      </c>
      <c r="U5" s="112">
        <f t="shared" ref="U5:U15" si="9">SUM(L5*R5,N5*R5)</f>
        <v>165</v>
      </c>
      <c r="V5" s="112">
        <f t="shared" ref="V5:V22" si="10">G5-U5</f>
        <v>55</v>
      </c>
      <c r="W5" s="112">
        <f t="shared" ref="W5:W22" si="11">G5-S5</f>
        <v>110</v>
      </c>
      <c r="X5" s="73">
        <v>0</v>
      </c>
      <c r="Y5" s="73">
        <v>0</v>
      </c>
      <c r="Z5" s="73">
        <f t="shared" ref="Z5:Z15" si="12">SUM(L5,-X5,-Y5)</f>
        <v>2</v>
      </c>
      <c r="AA5" s="73">
        <v>6</v>
      </c>
      <c r="AB5" s="17" t="s">
        <v>39</v>
      </c>
    </row>
    <row r="6" ht="32.4" spans="1:28">
      <c r="A6" s="104">
        <v>2</v>
      </c>
      <c r="B6" s="105"/>
      <c r="C6" s="113" t="s">
        <v>40</v>
      </c>
      <c r="D6" s="92" t="s">
        <v>41</v>
      </c>
      <c r="E6" s="114">
        <v>2</v>
      </c>
      <c r="F6" s="115">
        <v>45</v>
      </c>
      <c r="G6" s="114">
        <f t="shared" si="0"/>
        <v>90</v>
      </c>
      <c r="H6" s="108">
        <v>4</v>
      </c>
      <c r="I6" s="109">
        <v>3</v>
      </c>
      <c r="J6" s="108">
        <f t="shared" si="1"/>
        <v>1</v>
      </c>
      <c r="K6" s="110">
        <v>5</v>
      </c>
      <c r="L6" s="98">
        <f t="shared" si="2"/>
        <v>2</v>
      </c>
      <c r="M6" s="110">
        <v>6</v>
      </c>
      <c r="N6" s="98">
        <f t="shared" si="3"/>
        <v>1</v>
      </c>
      <c r="O6" s="98">
        <f t="shared" si="4"/>
        <v>3</v>
      </c>
      <c r="P6" s="98">
        <f t="shared" si="5"/>
        <v>-1</v>
      </c>
      <c r="Q6" s="98">
        <f t="shared" si="6"/>
        <v>0</v>
      </c>
      <c r="R6" s="111">
        <v>45</v>
      </c>
      <c r="S6" s="112">
        <f t="shared" si="7"/>
        <v>90</v>
      </c>
      <c r="T6" s="112">
        <f t="shared" si="8"/>
        <v>45</v>
      </c>
      <c r="U6" s="112">
        <f t="shared" si="9"/>
        <v>135</v>
      </c>
      <c r="V6" s="112">
        <f t="shared" si="10"/>
        <v>-45</v>
      </c>
      <c r="W6" s="112">
        <f t="shared" si="11"/>
        <v>0</v>
      </c>
      <c r="X6" s="73">
        <v>0</v>
      </c>
      <c r="Y6" s="73">
        <v>0</v>
      </c>
      <c r="Z6" s="73">
        <f t="shared" si="12"/>
        <v>2</v>
      </c>
      <c r="AA6" s="73">
        <v>6</v>
      </c>
      <c r="AB6" s="17" t="s">
        <v>39</v>
      </c>
    </row>
    <row r="7" ht="32.4" spans="1:28">
      <c r="A7" s="104">
        <v>3</v>
      </c>
      <c r="B7" s="105"/>
      <c r="C7" s="113" t="s">
        <v>42</v>
      </c>
      <c r="D7" s="106"/>
      <c r="E7" s="114">
        <v>2</v>
      </c>
      <c r="F7" s="114">
        <v>40</v>
      </c>
      <c r="G7" s="114">
        <f t="shared" si="0"/>
        <v>80</v>
      </c>
      <c r="H7" s="108">
        <v>4</v>
      </c>
      <c r="I7" s="109">
        <v>3</v>
      </c>
      <c r="J7" s="108">
        <f t="shared" si="1"/>
        <v>1</v>
      </c>
      <c r="K7" s="110">
        <v>5</v>
      </c>
      <c r="L7" s="98">
        <f t="shared" si="2"/>
        <v>2</v>
      </c>
      <c r="M7" s="110">
        <v>6</v>
      </c>
      <c r="N7" s="98">
        <f t="shared" si="3"/>
        <v>1</v>
      </c>
      <c r="O7" s="98">
        <f t="shared" si="4"/>
        <v>3</v>
      </c>
      <c r="P7" s="98">
        <f t="shared" si="5"/>
        <v>-1</v>
      </c>
      <c r="Q7" s="98">
        <f t="shared" si="6"/>
        <v>0</v>
      </c>
      <c r="R7" s="111">
        <v>40</v>
      </c>
      <c r="S7" s="112">
        <f t="shared" si="7"/>
        <v>80</v>
      </c>
      <c r="T7" s="112">
        <f t="shared" si="8"/>
        <v>40</v>
      </c>
      <c r="U7" s="112">
        <f t="shared" si="9"/>
        <v>120</v>
      </c>
      <c r="V7" s="112">
        <f t="shared" si="10"/>
        <v>-40</v>
      </c>
      <c r="W7" s="112">
        <f t="shared" si="11"/>
        <v>0</v>
      </c>
      <c r="X7" s="73">
        <v>0</v>
      </c>
      <c r="Y7" s="73">
        <v>0</v>
      </c>
      <c r="Z7" s="73">
        <f t="shared" si="12"/>
        <v>2</v>
      </c>
      <c r="AA7" s="73">
        <v>6</v>
      </c>
      <c r="AB7" s="17" t="s">
        <v>39</v>
      </c>
    </row>
    <row r="8" ht="43.2" spans="1:28">
      <c r="A8" s="104"/>
      <c r="B8" s="105"/>
      <c r="C8" s="15" t="s">
        <v>43</v>
      </c>
      <c r="D8" s="106"/>
      <c r="E8" s="114">
        <v>1</v>
      </c>
      <c r="F8" s="114">
        <v>55</v>
      </c>
      <c r="G8" s="114">
        <f t="shared" si="0"/>
        <v>55</v>
      </c>
      <c r="H8" s="108"/>
      <c r="I8" s="109"/>
      <c r="J8" s="108"/>
      <c r="K8" s="110"/>
      <c r="L8" s="98"/>
      <c r="M8" s="110"/>
      <c r="N8" s="98"/>
      <c r="O8" s="98"/>
      <c r="P8" s="98">
        <f t="shared" si="5"/>
        <v>1</v>
      </c>
      <c r="Q8" s="98">
        <f t="shared" si="6"/>
        <v>1</v>
      </c>
      <c r="R8" s="111"/>
      <c r="S8" s="112"/>
      <c r="T8" s="112"/>
      <c r="U8" s="112"/>
      <c r="V8" s="112">
        <f t="shared" si="10"/>
        <v>55</v>
      </c>
      <c r="W8" s="112">
        <f t="shared" si="11"/>
        <v>55</v>
      </c>
      <c r="X8" s="73"/>
      <c r="Y8" s="73"/>
      <c r="Z8" s="73"/>
      <c r="AA8" s="73"/>
      <c r="AB8" s="17"/>
    </row>
    <row r="9" s="44" customFormat="1" ht="21.6" spans="1:28">
      <c r="A9" s="104">
        <v>11</v>
      </c>
      <c r="B9" s="105"/>
      <c r="C9" s="116" t="s">
        <v>44</v>
      </c>
      <c r="D9" s="106"/>
      <c r="E9" s="114">
        <v>13</v>
      </c>
      <c r="F9" s="114">
        <v>120</v>
      </c>
      <c r="G9" s="114">
        <f t="shared" si="0"/>
        <v>1560</v>
      </c>
      <c r="H9" s="117">
        <v>21</v>
      </c>
      <c r="I9" s="94">
        <v>15</v>
      </c>
      <c r="J9" s="108">
        <f t="shared" si="1"/>
        <v>6</v>
      </c>
      <c r="K9" s="118">
        <v>21</v>
      </c>
      <c r="L9" s="98">
        <f t="shared" si="2"/>
        <v>6</v>
      </c>
      <c r="M9" s="118">
        <v>25</v>
      </c>
      <c r="N9" s="98">
        <f t="shared" si="3"/>
        <v>4</v>
      </c>
      <c r="O9" s="98">
        <f t="shared" si="4"/>
        <v>10</v>
      </c>
      <c r="P9" s="98">
        <f t="shared" si="5"/>
        <v>3</v>
      </c>
      <c r="Q9" s="98">
        <f t="shared" si="6"/>
        <v>7</v>
      </c>
      <c r="R9" s="111">
        <v>80</v>
      </c>
      <c r="S9" s="112">
        <f t="shared" si="7"/>
        <v>480</v>
      </c>
      <c r="T9" s="112">
        <f t="shared" si="8"/>
        <v>320</v>
      </c>
      <c r="U9" s="112">
        <f t="shared" si="9"/>
        <v>800</v>
      </c>
      <c r="V9" s="112">
        <f t="shared" si="10"/>
        <v>760</v>
      </c>
      <c r="W9" s="112">
        <f t="shared" si="11"/>
        <v>1080</v>
      </c>
      <c r="X9" s="73">
        <v>0</v>
      </c>
      <c r="Y9" s="73">
        <v>0</v>
      </c>
      <c r="Z9" s="73">
        <f t="shared" si="12"/>
        <v>6</v>
      </c>
      <c r="AA9" s="73">
        <v>6</v>
      </c>
      <c r="AB9" s="17" t="s">
        <v>45</v>
      </c>
    </row>
    <row r="10" ht="21.6" spans="1:28">
      <c r="A10" s="104">
        <v>4</v>
      </c>
      <c r="B10" s="105"/>
      <c r="C10" s="15" t="s">
        <v>46</v>
      </c>
      <c r="D10" s="106"/>
      <c r="E10" s="114">
        <v>11</v>
      </c>
      <c r="F10" s="114">
        <v>300</v>
      </c>
      <c r="G10" s="114">
        <f t="shared" si="0"/>
        <v>3300</v>
      </c>
      <c r="H10" s="108">
        <v>19</v>
      </c>
      <c r="I10" s="109">
        <v>19</v>
      </c>
      <c r="J10" s="108">
        <f t="shared" si="1"/>
        <v>0</v>
      </c>
      <c r="K10" s="110">
        <v>19</v>
      </c>
      <c r="L10" s="98">
        <f t="shared" si="2"/>
        <v>0</v>
      </c>
      <c r="M10" s="110">
        <v>26</v>
      </c>
      <c r="N10" s="98">
        <f t="shared" si="3"/>
        <v>7</v>
      </c>
      <c r="O10" s="98">
        <f t="shared" si="4"/>
        <v>7</v>
      </c>
      <c r="P10" s="98">
        <f t="shared" si="5"/>
        <v>4</v>
      </c>
      <c r="Q10" s="98">
        <f t="shared" si="6"/>
        <v>11</v>
      </c>
      <c r="R10" s="111">
        <v>200</v>
      </c>
      <c r="S10" s="112">
        <f t="shared" si="7"/>
        <v>0</v>
      </c>
      <c r="T10" s="112">
        <f t="shared" si="8"/>
        <v>1400</v>
      </c>
      <c r="U10" s="112">
        <f t="shared" si="9"/>
        <v>1400</v>
      </c>
      <c r="V10" s="112">
        <f t="shared" si="10"/>
        <v>1900</v>
      </c>
      <c r="W10" s="112">
        <f t="shared" si="11"/>
        <v>3300</v>
      </c>
      <c r="X10" s="73">
        <v>0</v>
      </c>
      <c r="Y10" s="73">
        <v>0</v>
      </c>
      <c r="Z10" s="73">
        <f t="shared" si="12"/>
        <v>0</v>
      </c>
      <c r="AA10" s="73">
        <v>6</v>
      </c>
      <c r="AB10" s="17"/>
    </row>
    <row r="11" s="44" customFormat="1" ht="32.4" spans="1:28">
      <c r="A11" s="119">
        <v>14</v>
      </c>
      <c r="B11" s="105"/>
      <c r="C11" s="116" t="s">
        <v>47</v>
      </c>
      <c r="D11" s="106"/>
      <c r="E11" s="114">
        <v>10</v>
      </c>
      <c r="F11" s="114">
        <v>50</v>
      </c>
      <c r="G11" s="114">
        <f t="shared" si="0"/>
        <v>500</v>
      </c>
      <c r="H11" s="117">
        <v>10</v>
      </c>
      <c r="I11" s="94">
        <v>10</v>
      </c>
      <c r="J11" s="117">
        <f t="shared" si="1"/>
        <v>0</v>
      </c>
      <c r="K11" s="118">
        <v>10</v>
      </c>
      <c r="L11" s="96">
        <f t="shared" si="2"/>
        <v>0</v>
      </c>
      <c r="M11" s="118">
        <v>10</v>
      </c>
      <c r="N11" s="96">
        <f t="shared" si="3"/>
        <v>0</v>
      </c>
      <c r="O11" s="98">
        <f t="shared" si="4"/>
        <v>0</v>
      </c>
      <c r="P11" s="98">
        <f t="shared" si="5"/>
        <v>10</v>
      </c>
      <c r="Q11" s="98">
        <f t="shared" si="6"/>
        <v>10</v>
      </c>
      <c r="R11" s="120">
        <v>70</v>
      </c>
      <c r="S11" s="100">
        <f t="shared" si="7"/>
        <v>0</v>
      </c>
      <c r="T11" s="100">
        <f t="shared" si="8"/>
        <v>0</v>
      </c>
      <c r="U11" s="100">
        <f t="shared" si="9"/>
        <v>0</v>
      </c>
      <c r="V11" s="112">
        <f t="shared" si="10"/>
        <v>500</v>
      </c>
      <c r="W11" s="112">
        <f t="shared" si="11"/>
        <v>500</v>
      </c>
      <c r="X11" s="121">
        <v>0</v>
      </c>
      <c r="Y11" s="121">
        <v>0</v>
      </c>
      <c r="Z11" s="121">
        <f t="shared" si="12"/>
        <v>0</v>
      </c>
      <c r="AA11" s="73">
        <v>6</v>
      </c>
      <c r="AB11" s="122"/>
    </row>
    <row r="12" ht="21.6" spans="1:28">
      <c r="A12" s="104">
        <v>5</v>
      </c>
      <c r="B12" s="105"/>
      <c r="C12" s="104" t="s">
        <v>48</v>
      </c>
      <c r="D12" s="106"/>
      <c r="E12" s="114">
        <v>3</v>
      </c>
      <c r="F12" s="114">
        <v>150</v>
      </c>
      <c r="G12" s="114">
        <f t="shared" si="0"/>
        <v>450</v>
      </c>
      <c r="H12" s="108">
        <v>2</v>
      </c>
      <c r="I12" s="109">
        <v>1</v>
      </c>
      <c r="J12" s="108">
        <f t="shared" si="1"/>
        <v>1</v>
      </c>
      <c r="K12" s="110">
        <v>3</v>
      </c>
      <c r="L12" s="98">
        <f t="shared" si="2"/>
        <v>2</v>
      </c>
      <c r="M12" s="110">
        <v>4</v>
      </c>
      <c r="N12" s="98">
        <f t="shared" si="3"/>
        <v>1</v>
      </c>
      <c r="O12" s="98">
        <f t="shared" si="4"/>
        <v>3</v>
      </c>
      <c r="P12" s="98">
        <f t="shared" si="5"/>
        <v>0</v>
      </c>
      <c r="Q12" s="98">
        <f t="shared" si="6"/>
        <v>1</v>
      </c>
      <c r="R12" s="111">
        <v>150</v>
      </c>
      <c r="S12" s="112">
        <f t="shared" si="7"/>
        <v>300</v>
      </c>
      <c r="T12" s="112">
        <f t="shared" si="8"/>
        <v>150</v>
      </c>
      <c r="U12" s="112">
        <f t="shared" si="9"/>
        <v>450</v>
      </c>
      <c r="V12" s="112">
        <f t="shared" si="10"/>
        <v>0</v>
      </c>
      <c r="W12" s="112">
        <f t="shared" si="11"/>
        <v>150</v>
      </c>
      <c r="X12" s="73">
        <v>0</v>
      </c>
      <c r="Y12" s="73">
        <v>0</v>
      </c>
      <c r="Z12" s="73">
        <f t="shared" si="12"/>
        <v>2</v>
      </c>
      <c r="AA12" s="73">
        <v>6</v>
      </c>
      <c r="AB12" s="17" t="s">
        <v>49</v>
      </c>
    </row>
    <row r="13" ht="160.9" customHeight="1" spans="1:28">
      <c r="A13" s="104">
        <v>6</v>
      </c>
      <c r="B13" s="105"/>
      <c r="C13" s="113" t="s">
        <v>50</v>
      </c>
      <c r="D13" s="106"/>
      <c r="E13" s="114">
        <v>13</v>
      </c>
      <c r="F13" s="114">
        <v>300</v>
      </c>
      <c r="G13" s="114">
        <f t="shared" si="0"/>
        <v>3900</v>
      </c>
      <c r="H13" s="108">
        <v>15</v>
      </c>
      <c r="I13" s="109">
        <v>13</v>
      </c>
      <c r="J13" s="108">
        <f t="shared" si="1"/>
        <v>2</v>
      </c>
      <c r="K13" s="110">
        <v>25</v>
      </c>
      <c r="L13" s="98">
        <f t="shared" si="2"/>
        <v>12</v>
      </c>
      <c r="M13" s="110">
        <v>30</v>
      </c>
      <c r="N13" s="98">
        <f t="shared" si="3"/>
        <v>5</v>
      </c>
      <c r="O13" s="98">
        <f t="shared" si="4"/>
        <v>17</v>
      </c>
      <c r="P13" s="98">
        <f t="shared" si="5"/>
        <v>-4</v>
      </c>
      <c r="Q13" s="98">
        <f t="shared" si="6"/>
        <v>1</v>
      </c>
      <c r="R13" s="111">
        <v>300</v>
      </c>
      <c r="S13" s="112">
        <f t="shared" si="7"/>
        <v>3600</v>
      </c>
      <c r="T13" s="112">
        <f t="shared" si="8"/>
        <v>1500</v>
      </c>
      <c r="U13" s="112">
        <f t="shared" si="9"/>
        <v>5100</v>
      </c>
      <c r="V13" s="112">
        <f t="shared" si="10"/>
        <v>-1200</v>
      </c>
      <c r="W13" s="112">
        <f t="shared" si="11"/>
        <v>300</v>
      </c>
      <c r="X13" s="73">
        <v>0</v>
      </c>
      <c r="Y13" s="73">
        <v>0</v>
      </c>
      <c r="Z13" s="73">
        <f t="shared" si="12"/>
        <v>12</v>
      </c>
      <c r="AA13" s="73">
        <v>6</v>
      </c>
      <c r="AB13" s="17" t="s">
        <v>51</v>
      </c>
    </row>
    <row r="14" ht="21.6" spans="1:28">
      <c r="A14" s="104">
        <v>7</v>
      </c>
      <c r="B14" s="105"/>
      <c r="C14" s="104" t="s">
        <v>52</v>
      </c>
      <c r="D14" s="106"/>
      <c r="E14" s="114">
        <v>34</v>
      </c>
      <c r="F14" s="114">
        <v>50</v>
      </c>
      <c r="G14" s="114">
        <f t="shared" si="0"/>
        <v>1700</v>
      </c>
      <c r="H14" s="108">
        <v>34</v>
      </c>
      <c r="I14" s="109">
        <v>34</v>
      </c>
      <c r="J14" s="108">
        <f t="shared" si="1"/>
        <v>0</v>
      </c>
      <c r="K14" s="110">
        <v>45</v>
      </c>
      <c r="L14" s="98">
        <f t="shared" si="2"/>
        <v>11</v>
      </c>
      <c r="M14" s="110">
        <v>62</v>
      </c>
      <c r="N14" s="98">
        <f t="shared" si="3"/>
        <v>17</v>
      </c>
      <c r="O14" s="98">
        <f t="shared" si="4"/>
        <v>28</v>
      </c>
      <c r="P14" s="98">
        <f t="shared" si="5"/>
        <v>6</v>
      </c>
      <c r="Q14" s="98">
        <f t="shared" si="6"/>
        <v>23</v>
      </c>
      <c r="R14" s="111">
        <v>50</v>
      </c>
      <c r="S14" s="112">
        <f t="shared" si="7"/>
        <v>550</v>
      </c>
      <c r="T14" s="112">
        <f t="shared" si="8"/>
        <v>850</v>
      </c>
      <c r="U14" s="112">
        <f t="shared" si="9"/>
        <v>1400</v>
      </c>
      <c r="V14" s="112">
        <f t="shared" si="10"/>
        <v>300</v>
      </c>
      <c r="W14" s="112">
        <f t="shared" si="11"/>
        <v>1150</v>
      </c>
      <c r="X14" s="73">
        <v>0</v>
      </c>
      <c r="Y14" s="73">
        <v>0</v>
      </c>
      <c r="Z14" s="73">
        <f t="shared" si="12"/>
        <v>11</v>
      </c>
      <c r="AA14" s="73">
        <v>6</v>
      </c>
      <c r="AB14" s="17" t="s">
        <v>53</v>
      </c>
    </row>
    <row r="15" ht="43.2" spans="1:28">
      <c r="A15" s="104">
        <v>8</v>
      </c>
      <c r="B15" s="105"/>
      <c r="C15" s="113" t="s">
        <v>54</v>
      </c>
      <c r="D15" s="106"/>
      <c r="E15" s="114">
        <v>43</v>
      </c>
      <c r="F15" s="114">
        <v>11</v>
      </c>
      <c r="G15" s="114">
        <f t="shared" si="0"/>
        <v>473</v>
      </c>
      <c r="H15" s="108">
        <v>44</v>
      </c>
      <c r="I15" s="109">
        <v>37</v>
      </c>
      <c r="J15" s="108">
        <f t="shared" si="1"/>
        <v>7</v>
      </c>
      <c r="K15" s="110">
        <v>65</v>
      </c>
      <c r="L15" s="98">
        <f t="shared" si="2"/>
        <v>28</v>
      </c>
      <c r="M15" s="110">
        <v>78</v>
      </c>
      <c r="N15" s="98">
        <f t="shared" si="3"/>
        <v>13</v>
      </c>
      <c r="O15" s="98">
        <f t="shared" si="4"/>
        <v>41</v>
      </c>
      <c r="P15" s="98">
        <f t="shared" si="5"/>
        <v>2</v>
      </c>
      <c r="Q15" s="98">
        <f t="shared" si="6"/>
        <v>15</v>
      </c>
      <c r="R15" s="111">
        <v>40</v>
      </c>
      <c r="S15" s="112">
        <f t="shared" si="7"/>
        <v>1120</v>
      </c>
      <c r="T15" s="112">
        <f t="shared" si="8"/>
        <v>520</v>
      </c>
      <c r="U15" s="112">
        <f t="shared" si="9"/>
        <v>1640</v>
      </c>
      <c r="V15" s="112">
        <f t="shared" si="10"/>
        <v>-1167</v>
      </c>
      <c r="W15" s="112">
        <f t="shared" si="11"/>
        <v>-647</v>
      </c>
      <c r="X15" s="73">
        <v>0</v>
      </c>
      <c r="Y15" s="73">
        <v>0</v>
      </c>
      <c r="Z15" s="73">
        <f t="shared" si="12"/>
        <v>28</v>
      </c>
      <c r="AA15" s="73">
        <v>6</v>
      </c>
      <c r="AB15" s="17" t="s">
        <v>55</v>
      </c>
    </row>
    <row r="16" s="44" customFormat="1" ht="43.2" spans="1:28">
      <c r="A16" s="104"/>
      <c r="B16" s="105"/>
      <c r="C16" s="15" t="s">
        <v>56</v>
      </c>
      <c r="D16" s="106"/>
      <c r="E16" s="114">
        <v>8</v>
      </c>
      <c r="F16" s="114">
        <v>45</v>
      </c>
      <c r="G16" s="114">
        <f t="shared" si="0"/>
        <v>360</v>
      </c>
      <c r="H16" s="108"/>
      <c r="I16" s="109"/>
      <c r="J16" s="108"/>
      <c r="K16" s="110"/>
      <c r="L16" s="98"/>
      <c r="M16" s="110"/>
      <c r="N16" s="98"/>
      <c r="O16" s="98"/>
      <c r="P16" s="98">
        <f t="shared" si="5"/>
        <v>8</v>
      </c>
      <c r="Q16" s="98">
        <f t="shared" si="6"/>
        <v>8</v>
      </c>
      <c r="R16" s="111"/>
      <c r="S16" s="112"/>
      <c r="T16" s="112"/>
      <c r="U16" s="112"/>
      <c r="V16" s="112">
        <f t="shared" si="10"/>
        <v>360</v>
      </c>
      <c r="W16" s="112">
        <f t="shared" si="11"/>
        <v>360</v>
      </c>
      <c r="X16" s="73"/>
      <c r="Y16" s="73"/>
      <c r="Z16" s="73"/>
      <c r="AA16" s="73"/>
      <c r="AB16" s="123"/>
    </row>
    <row r="17" s="44" customFormat="1" ht="43.2" spans="1:28">
      <c r="A17" s="104">
        <v>12</v>
      </c>
      <c r="B17" s="105"/>
      <c r="C17" s="124" t="s">
        <v>57</v>
      </c>
      <c r="D17" s="106"/>
      <c r="E17" s="114">
        <v>0</v>
      </c>
      <c r="F17" s="114">
        <v>0</v>
      </c>
      <c r="G17" s="114">
        <f t="shared" si="0"/>
        <v>0</v>
      </c>
      <c r="H17" s="108">
        <v>2</v>
      </c>
      <c r="I17" s="109">
        <v>1</v>
      </c>
      <c r="J17" s="108">
        <f>SUM(H17,-I17)</f>
        <v>1</v>
      </c>
      <c r="K17" s="110">
        <v>2</v>
      </c>
      <c r="L17" s="98">
        <f>SUM(K17,-I17)</f>
        <v>1</v>
      </c>
      <c r="M17" s="110">
        <v>3</v>
      </c>
      <c r="N17" s="98">
        <f>SUM(M17,-K17)</f>
        <v>1</v>
      </c>
      <c r="O17" s="98">
        <f>SUM(L17+N17)</f>
        <v>2</v>
      </c>
      <c r="P17" s="98">
        <f t="shared" ref="P17:P22" si="13">E17-O17</f>
        <v>-2</v>
      </c>
      <c r="Q17" s="98">
        <f t="shared" ref="Q17:Q22" si="14">E17-L17</f>
        <v>-1</v>
      </c>
      <c r="R17" s="111">
        <v>550</v>
      </c>
      <c r="S17" s="112">
        <f>SUM(L17*R17)</f>
        <v>550</v>
      </c>
      <c r="T17" s="112">
        <f>SUM(N17*R17)</f>
        <v>550</v>
      </c>
      <c r="U17" s="112">
        <f>SUM(L17*R17,N17*R17)</f>
        <v>1100</v>
      </c>
      <c r="V17" s="112">
        <f t="shared" si="10"/>
        <v>-1100</v>
      </c>
      <c r="W17" s="112">
        <f t="shared" si="11"/>
        <v>-550</v>
      </c>
      <c r="X17" s="73">
        <v>1</v>
      </c>
      <c r="Y17" s="73">
        <v>0</v>
      </c>
      <c r="Z17" s="73">
        <f>SUM(L17,-X17,-Y17)</f>
        <v>0</v>
      </c>
      <c r="AA17" s="73">
        <v>12</v>
      </c>
      <c r="AB17" s="123" t="s">
        <v>58</v>
      </c>
    </row>
    <row r="18" s="44" customFormat="1" ht="43.2" spans="1:28">
      <c r="A18" s="104">
        <v>13</v>
      </c>
      <c r="B18" s="105"/>
      <c r="C18" s="124" t="s">
        <v>59</v>
      </c>
      <c r="D18" s="106"/>
      <c r="E18" s="114">
        <v>0</v>
      </c>
      <c r="F18" s="114">
        <v>0</v>
      </c>
      <c r="G18" s="114">
        <f t="shared" si="0"/>
        <v>0</v>
      </c>
      <c r="H18" s="108">
        <v>18</v>
      </c>
      <c r="I18" s="109">
        <v>12</v>
      </c>
      <c r="J18" s="108">
        <f>SUM(H18,-I18)</f>
        <v>6</v>
      </c>
      <c r="K18" s="110">
        <v>19</v>
      </c>
      <c r="L18" s="98">
        <f>SUM(K18,-I18)</f>
        <v>7</v>
      </c>
      <c r="M18" s="110">
        <v>27</v>
      </c>
      <c r="N18" s="98">
        <f>SUM(M18,-K18)</f>
        <v>8</v>
      </c>
      <c r="O18" s="98">
        <f>SUM(L18+N18)</f>
        <v>15</v>
      </c>
      <c r="P18" s="98">
        <f t="shared" si="13"/>
        <v>-15</v>
      </c>
      <c r="Q18" s="98">
        <f t="shared" si="14"/>
        <v>-7</v>
      </c>
      <c r="R18" s="111">
        <v>80</v>
      </c>
      <c r="S18" s="112">
        <f>SUM(L18*R18)</f>
        <v>560</v>
      </c>
      <c r="T18" s="112">
        <f>SUM(N18*R18)</f>
        <v>640</v>
      </c>
      <c r="U18" s="112">
        <f>SUM(L18*R18,N18*R18)</f>
        <v>1200</v>
      </c>
      <c r="V18" s="112">
        <f t="shared" si="10"/>
        <v>-1200</v>
      </c>
      <c r="W18" s="112">
        <f t="shared" si="11"/>
        <v>-560</v>
      </c>
      <c r="X18" s="73">
        <v>2</v>
      </c>
      <c r="Y18" s="73">
        <v>0</v>
      </c>
      <c r="Z18" s="73">
        <f>SUM(L18,-X18,-Y18)</f>
        <v>5</v>
      </c>
      <c r="AA18" s="73">
        <v>6</v>
      </c>
      <c r="AB18" s="17" t="s">
        <v>60</v>
      </c>
    </row>
    <row r="19" s="45" customFormat="1" spans="1:28">
      <c r="A19" s="125" t="s">
        <v>61</v>
      </c>
      <c r="B19" s="126"/>
      <c r="C19" s="127"/>
      <c r="D19" s="128"/>
      <c r="E19" s="128">
        <f>SUM(E5:E18)</f>
        <v>144</v>
      </c>
      <c r="F19" s="129"/>
      <c r="G19" s="129">
        <f>SUM(G5:G18)</f>
        <v>12688</v>
      </c>
      <c r="H19" s="128">
        <f t="shared" ref="H19:N19" si="15">SUM(H5:H18)</f>
        <v>177</v>
      </c>
      <c r="I19" s="128">
        <f t="shared" si="15"/>
        <v>151</v>
      </c>
      <c r="J19" s="128">
        <f t="shared" si="15"/>
        <v>26</v>
      </c>
      <c r="K19" s="128">
        <f t="shared" si="15"/>
        <v>224</v>
      </c>
      <c r="L19" s="128">
        <f t="shared" si="15"/>
        <v>73</v>
      </c>
      <c r="M19" s="128">
        <f t="shared" si="15"/>
        <v>283</v>
      </c>
      <c r="N19" s="128">
        <f t="shared" si="15"/>
        <v>59</v>
      </c>
      <c r="O19" s="128">
        <f>SUM(L19+N19)</f>
        <v>132</v>
      </c>
      <c r="P19" s="11">
        <f t="shared" si="13"/>
        <v>12</v>
      </c>
      <c r="Q19" s="11">
        <f t="shared" si="14"/>
        <v>71</v>
      </c>
      <c r="R19" s="128"/>
      <c r="S19" s="128">
        <f>SUM(S5:S18)</f>
        <v>7440</v>
      </c>
      <c r="T19" s="128">
        <f>SUM(T5:T18)</f>
        <v>6070</v>
      </c>
      <c r="U19" s="128">
        <f>SUM(U5:U18)</f>
        <v>13510</v>
      </c>
      <c r="V19" s="11">
        <f t="shared" si="10"/>
        <v>-822</v>
      </c>
      <c r="W19" s="11">
        <f t="shared" si="11"/>
        <v>5248</v>
      </c>
      <c r="X19" s="128">
        <f>SUM(X5:X18)</f>
        <v>3</v>
      </c>
      <c r="Y19" s="128">
        <f>SUM(Y5:Y18)</f>
        <v>0</v>
      </c>
      <c r="Z19" s="128">
        <f>SUM(Z5:Z18)</f>
        <v>70</v>
      </c>
      <c r="AA19" s="128"/>
      <c r="AB19" s="130"/>
    </row>
    <row r="20" ht="21.6" spans="1:28">
      <c r="A20" s="104">
        <v>1</v>
      </c>
      <c r="B20" s="105" t="s">
        <v>62</v>
      </c>
      <c r="C20" s="104" t="s">
        <v>63</v>
      </c>
      <c r="D20" s="131"/>
      <c r="E20" s="114">
        <v>440</v>
      </c>
      <c r="F20" s="114">
        <v>1.5</v>
      </c>
      <c r="G20" s="114">
        <f t="shared" ref="G20:G46" si="16">F20*E20</f>
        <v>660</v>
      </c>
      <c r="H20" s="108">
        <v>516</v>
      </c>
      <c r="I20" s="109">
        <v>472</v>
      </c>
      <c r="J20" s="108">
        <f t="shared" ref="J20:J25" si="17">SUM(H20,-I20)</f>
        <v>44</v>
      </c>
      <c r="K20" s="110">
        <v>800</v>
      </c>
      <c r="L20" s="98">
        <f t="shared" ref="L20:L25" si="18">SUM(K20,-I20)</f>
        <v>328</v>
      </c>
      <c r="M20" s="110">
        <v>912</v>
      </c>
      <c r="N20" s="98">
        <f t="shared" ref="N20:N25" si="19">SUM(M20,-K20)</f>
        <v>112</v>
      </c>
      <c r="O20" s="98">
        <f t="shared" ref="O20:O25" si="20">SUM(L20+N20)</f>
        <v>440</v>
      </c>
      <c r="P20" s="98">
        <f t="shared" si="13"/>
        <v>0</v>
      </c>
      <c r="Q20" s="98">
        <f t="shared" si="14"/>
        <v>112</v>
      </c>
      <c r="R20" s="111">
        <v>1.2</v>
      </c>
      <c r="S20" s="112">
        <f t="shared" ref="S20:S25" si="21">SUM(L20*R20)</f>
        <v>393.6</v>
      </c>
      <c r="T20" s="112">
        <f t="shared" ref="T20:T25" si="22">SUM(N20*R20)</f>
        <v>134.4</v>
      </c>
      <c r="U20" s="112">
        <f t="shared" ref="U20:U25" si="23">SUM(L20*R20,N20*R20)</f>
        <v>528</v>
      </c>
      <c r="V20" s="112">
        <f t="shared" si="10"/>
        <v>132</v>
      </c>
      <c r="W20" s="112">
        <f t="shared" si="11"/>
        <v>266.4</v>
      </c>
      <c r="X20" s="73">
        <v>0</v>
      </c>
      <c r="Y20" s="73">
        <v>0</v>
      </c>
      <c r="Z20" s="73">
        <f t="shared" ref="Z20:Z25" si="24">SUM(L20,-X20,-Y20)</f>
        <v>328</v>
      </c>
      <c r="AA20" s="73">
        <v>6</v>
      </c>
      <c r="AB20" s="17" t="s">
        <v>64</v>
      </c>
    </row>
    <row r="21" ht="32.4" spans="1:28">
      <c r="A21" s="119">
        <v>2</v>
      </c>
      <c r="B21" s="105"/>
      <c r="C21" s="132" t="s">
        <v>65</v>
      </c>
      <c r="D21" s="131"/>
      <c r="E21" s="114">
        <v>186</v>
      </c>
      <c r="F21" s="114">
        <v>1.2</v>
      </c>
      <c r="G21" s="114">
        <f t="shared" si="16"/>
        <v>223.2</v>
      </c>
      <c r="H21" s="108">
        <v>490</v>
      </c>
      <c r="I21" s="109">
        <v>401</v>
      </c>
      <c r="J21" s="108">
        <f t="shared" si="17"/>
        <v>89</v>
      </c>
      <c r="K21" s="110">
        <v>580</v>
      </c>
      <c r="L21" s="98">
        <f t="shared" si="18"/>
        <v>179</v>
      </c>
      <c r="M21" s="110">
        <v>700</v>
      </c>
      <c r="N21" s="98">
        <f t="shared" si="19"/>
        <v>120</v>
      </c>
      <c r="O21" s="98">
        <f t="shared" si="20"/>
        <v>299</v>
      </c>
      <c r="P21" s="98">
        <f t="shared" si="13"/>
        <v>-113</v>
      </c>
      <c r="Q21" s="98">
        <f t="shared" si="14"/>
        <v>7</v>
      </c>
      <c r="R21" s="111">
        <v>1.5</v>
      </c>
      <c r="S21" s="112">
        <f t="shared" si="21"/>
        <v>268.5</v>
      </c>
      <c r="T21" s="112">
        <f t="shared" si="22"/>
        <v>180</v>
      </c>
      <c r="U21" s="112">
        <f t="shared" si="23"/>
        <v>448.5</v>
      </c>
      <c r="V21" s="112">
        <f t="shared" si="10"/>
        <v>-225.3</v>
      </c>
      <c r="W21" s="112">
        <f t="shared" si="11"/>
        <v>-45.3</v>
      </c>
      <c r="X21" s="73">
        <v>0</v>
      </c>
      <c r="Y21" s="73">
        <v>0</v>
      </c>
      <c r="Z21" s="73">
        <f t="shared" si="24"/>
        <v>179</v>
      </c>
      <c r="AA21" s="73">
        <v>6</v>
      </c>
      <c r="AB21" s="17" t="s">
        <v>66</v>
      </c>
    </row>
    <row r="22" s="46" customFormat="1" ht="37.9" customHeight="1" spans="1:28">
      <c r="A22" s="133" t="s">
        <v>67</v>
      </c>
      <c r="B22" s="133"/>
      <c r="C22" s="133"/>
      <c r="D22" s="128"/>
      <c r="E22" s="128">
        <f>SUM(E20:E21)</f>
        <v>626</v>
      </c>
      <c r="F22" s="129"/>
      <c r="G22" s="129">
        <f>SUM(G20:G21)</f>
        <v>883.2</v>
      </c>
      <c r="H22" s="128">
        <f t="shared" ref="H22:N22" si="25">SUM(H20:H21)</f>
        <v>1006</v>
      </c>
      <c r="I22" s="128">
        <f t="shared" si="25"/>
        <v>873</v>
      </c>
      <c r="J22" s="128">
        <f t="shared" si="25"/>
        <v>133</v>
      </c>
      <c r="K22" s="128">
        <f t="shared" si="25"/>
        <v>1380</v>
      </c>
      <c r="L22" s="128">
        <f t="shared" si="25"/>
        <v>507</v>
      </c>
      <c r="M22" s="128">
        <f t="shared" si="25"/>
        <v>1612</v>
      </c>
      <c r="N22" s="128">
        <f t="shared" si="25"/>
        <v>232</v>
      </c>
      <c r="O22" s="128">
        <f t="shared" si="20"/>
        <v>739</v>
      </c>
      <c r="P22" s="11">
        <f t="shared" si="13"/>
        <v>-113</v>
      </c>
      <c r="Q22" s="11">
        <f t="shared" si="14"/>
        <v>119</v>
      </c>
      <c r="R22" s="128"/>
      <c r="S22" s="128">
        <f>SUM(S20:S21)</f>
        <v>662.1</v>
      </c>
      <c r="T22" s="128">
        <f>SUM(T20:T21)</f>
        <v>314.4</v>
      </c>
      <c r="U22" s="128">
        <f>SUM(U20:U21)</f>
        <v>976.5</v>
      </c>
      <c r="V22" s="11">
        <f t="shared" si="10"/>
        <v>-93.3</v>
      </c>
      <c r="W22" s="11">
        <f t="shared" si="11"/>
        <v>221.1</v>
      </c>
      <c r="X22" s="128">
        <f>SUM(X20:X21)</f>
        <v>0</v>
      </c>
      <c r="Y22" s="128">
        <f>SUM(Y20:Y21)</f>
        <v>0</v>
      </c>
      <c r="Z22" s="128">
        <f>SUM(Z20:Z21)</f>
        <v>507</v>
      </c>
      <c r="AA22" s="128">
        <f>SUM(AA20:AA21)</f>
        <v>12</v>
      </c>
      <c r="AB22" s="130"/>
    </row>
    <row r="23" ht="67.9" customHeight="1" spans="1:28">
      <c r="A23" s="134" t="s">
        <v>68</v>
      </c>
      <c r="B23" s="135"/>
      <c r="C23" s="135"/>
      <c r="D23" s="136"/>
      <c r="E23" s="137"/>
      <c r="F23" s="137"/>
      <c r="G23" s="137"/>
      <c r="H23" s="138"/>
      <c r="I23" s="139"/>
      <c r="J23" s="138"/>
      <c r="K23" s="138"/>
      <c r="L23" s="139"/>
      <c r="M23" s="138"/>
      <c r="N23" s="139"/>
      <c r="O23" s="139"/>
      <c r="P23" s="139"/>
      <c r="Q23" s="139"/>
      <c r="R23" s="140"/>
      <c r="S23" s="141"/>
      <c r="T23" s="141"/>
      <c r="U23" s="141"/>
      <c r="V23" s="141"/>
      <c r="W23" s="141"/>
      <c r="X23" s="142"/>
      <c r="Y23" s="142"/>
      <c r="Z23" s="142"/>
      <c r="AA23" s="142"/>
      <c r="AB23" s="17"/>
    </row>
    <row r="24" ht="43.2" spans="1:28">
      <c r="A24" s="143">
        <v>1</v>
      </c>
      <c r="B24" s="105" t="s">
        <v>69</v>
      </c>
      <c r="C24" s="144" t="s">
        <v>70</v>
      </c>
      <c r="D24" s="106" t="s">
        <v>71</v>
      </c>
      <c r="E24" s="92">
        <v>0</v>
      </c>
      <c r="F24" s="114">
        <v>25</v>
      </c>
      <c r="G24" s="114">
        <f t="shared" si="16"/>
        <v>0</v>
      </c>
      <c r="H24" s="145">
        <v>1</v>
      </c>
      <c r="I24" s="109">
        <v>1</v>
      </c>
      <c r="J24" s="145">
        <f t="shared" si="17"/>
        <v>0</v>
      </c>
      <c r="K24" s="110">
        <v>2</v>
      </c>
      <c r="L24" s="98">
        <f t="shared" si="18"/>
        <v>1</v>
      </c>
      <c r="M24" s="95">
        <v>2</v>
      </c>
      <c r="N24" s="98">
        <f t="shared" si="19"/>
        <v>0</v>
      </c>
      <c r="O24" s="98">
        <f t="shared" si="20"/>
        <v>1</v>
      </c>
      <c r="P24" s="98">
        <f t="shared" ref="P24:P46" si="26">E24-O24</f>
        <v>-1</v>
      </c>
      <c r="Q24" s="98">
        <f t="shared" ref="Q24:Q46" si="27">E24-L24</f>
        <v>-1</v>
      </c>
      <c r="R24" s="111">
        <v>25</v>
      </c>
      <c r="S24" s="112">
        <f t="shared" si="21"/>
        <v>25</v>
      </c>
      <c r="T24" s="112">
        <f t="shared" si="22"/>
        <v>0</v>
      </c>
      <c r="U24" s="112">
        <f t="shared" si="23"/>
        <v>25</v>
      </c>
      <c r="V24" s="112">
        <f t="shared" ref="V24:V46" si="28">G24-U24</f>
        <v>-25</v>
      </c>
      <c r="W24" s="112">
        <f t="shared" ref="W24:W46" si="29">G24-S24</f>
        <v>-25</v>
      </c>
      <c r="X24" s="73">
        <v>0</v>
      </c>
      <c r="Y24" s="73">
        <v>0</v>
      </c>
      <c r="Z24" s="73">
        <f t="shared" si="24"/>
        <v>1</v>
      </c>
      <c r="AA24" s="73">
        <v>6</v>
      </c>
      <c r="AB24" s="146" t="s">
        <v>72</v>
      </c>
    </row>
    <row r="25" ht="21.6" spans="1:28">
      <c r="A25" s="104">
        <v>7</v>
      </c>
      <c r="B25" s="105"/>
      <c r="C25" s="15" t="s">
        <v>73</v>
      </c>
      <c r="D25" s="106"/>
      <c r="E25" s="92">
        <v>1</v>
      </c>
      <c r="F25" s="114">
        <v>60</v>
      </c>
      <c r="G25" s="114">
        <f t="shared" si="16"/>
        <v>60</v>
      </c>
      <c r="H25" s="108">
        <v>0</v>
      </c>
      <c r="I25" s="109">
        <v>0</v>
      </c>
      <c r="J25" s="108">
        <f t="shared" si="17"/>
        <v>0</v>
      </c>
      <c r="K25" s="110">
        <v>1</v>
      </c>
      <c r="L25" s="98">
        <f t="shared" si="18"/>
        <v>1</v>
      </c>
      <c r="M25" s="95">
        <v>1</v>
      </c>
      <c r="N25" s="98">
        <f t="shared" si="19"/>
        <v>0</v>
      </c>
      <c r="O25" s="98">
        <f t="shared" si="20"/>
        <v>1</v>
      </c>
      <c r="P25" s="98">
        <f t="shared" si="26"/>
        <v>0</v>
      </c>
      <c r="Q25" s="98">
        <f t="shared" si="27"/>
        <v>0</v>
      </c>
      <c r="R25" s="111">
        <v>60</v>
      </c>
      <c r="S25" s="112">
        <f t="shared" si="21"/>
        <v>60</v>
      </c>
      <c r="T25" s="112">
        <f t="shared" si="22"/>
        <v>0</v>
      </c>
      <c r="U25" s="112">
        <f t="shared" si="23"/>
        <v>60</v>
      </c>
      <c r="V25" s="112">
        <f t="shared" si="28"/>
        <v>0</v>
      </c>
      <c r="W25" s="112">
        <f t="shared" si="29"/>
        <v>0</v>
      </c>
      <c r="X25" s="73">
        <v>0</v>
      </c>
      <c r="Y25" s="73">
        <v>1</v>
      </c>
      <c r="Z25" s="73">
        <f t="shared" si="24"/>
        <v>0</v>
      </c>
      <c r="AA25" s="73">
        <v>6</v>
      </c>
      <c r="AB25" s="122" t="s">
        <v>74</v>
      </c>
    </row>
    <row r="26" ht="54" spans="1:28">
      <c r="A26" s="104"/>
      <c r="B26" s="105"/>
      <c r="C26" s="104" t="s">
        <v>75</v>
      </c>
      <c r="D26" s="106"/>
      <c r="E26" s="92">
        <v>4</v>
      </c>
      <c r="F26" s="114">
        <v>75</v>
      </c>
      <c r="G26" s="114">
        <f t="shared" si="16"/>
        <v>300</v>
      </c>
      <c r="H26" s="108"/>
      <c r="I26" s="109"/>
      <c r="J26" s="108"/>
      <c r="K26" s="110"/>
      <c r="L26" s="98"/>
      <c r="M26" s="95"/>
      <c r="N26" s="98"/>
      <c r="O26" s="98"/>
      <c r="P26" s="98">
        <f t="shared" si="26"/>
        <v>4</v>
      </c>
      <c r="Q26" s="98">
        <f t="shared" si="27"/>
        <v>4</v>
      </c>
      <c r="R26" s="111"/>
      <c r="S26" s="112"/>
      <c r="T26" s="112"/>
      <c r="U26" s="112"/>
      <c r="V26" s="112">
        <f t="shared" si="28"/>
        <v>300</v>
      </c>
      <c r="W26" s="112">
        <f t="shared" si="29"/>
        <v>300</v>
      </c>
      <c r="X26" s="73"/>
      <c r="Y26" s="73"/>
      <c r="Z26" s="73"/>
      <c r="AA26" s="73"/>
      <c r="AB26" s="122"/>
    </row>
    <row r="27" spans="1:28">
      <c r="A27" s="104">
        <v>5</v>
      </c>
      <c r="B27" s="105"/>
      <c r="C27" s="113" t="s">
        <v>76</v>
      </c>
      <c r="D27" s="106"/>
      <c r="E27" s="92">
        <v>1</v>
      </c>
      <c r="F27" s="114">
        <v>60</v>
      </c>
      <c r="G27" s="114">
        <f t="shared" si="16"/>
        <v>60</v>
      </c>
      <c r="H27" s="108">
        <v>2</v>
      </c>
      <c r="I27" s="109">
        <v>2</v>
      </c>
      <c r="J27" s="108">
        <f>SUM(H27,-I27)</f>
        <v>0</v>
      </c>
      <c r="K27" s="110">
        <v>5</v>
      </c>
      <c r="L27" s="98">
        <f>SUM(K27,-I27)</f>
        <v>3</v>
      </c>
      <c r="M27" s="95">
        <v>5</v>
      </c>
      <c r="N27" s="98">
        <f>SUM(M27,-K27)</f>
        <v>0</v>
      </c>
      <c r="O27" s="98">
        <f>SUM(L27+N27)</f>
        <v>3</v>
      </c>
      <c r="P27" s="98">
        <f t="shared" si="26"/>
        <v>-2</v>
      </c>
      <c r="Q27" s="98">
        <f t="shared" si="27"/>
        <v>-2</v>
      </c>
      <c r="R27" s="111">
        <v>60</v>
      </c>
      <c r="S27" s="112">
        <f>SUM(L27*R27)</f>
        <v>180</v>
      </c>
      <c r="T27" s="112">
        <f>SUM(N27*R27)</f>
        <v>0</v>
      </c>
      <c r="U27" s="112">
        <f>SUM(L27*R27,N27*R27)</f>
        <v>180</v>
      </c>
      <c r="V27" s="112">
        <f t="shared" si="28"/>
        <v>-120</v>
      </c>
      <c r="W27" s="112">
        <f t="shared" si="29"/>
        <v>-120</v>
      </c>
      <c r="X27" s="73">
        <v>1</v>
      </c>
      <c r="Y27" s="73">
        <v>0</v>
      </c>
      <c r="Z27" s="73">
        <f>SUM(L27,-X27,-Y27)</f>
        <v>2</v>
      </c>
      <c r="AA27" s="73">
        <v>6</v>
      </c>
      <c r="AB27" s="122" t="s">
        <v>77</v>
      </c>
    </row>
    <row r="28" ht="21.6" spans="1:28">
      <c r="A28" s="104">
        <v>24</v>
      </c>
      <c r="B28" s="105"/>
      <c r="C28" s="15" t="s">
        <v>78</v>
      </c>
      <c r="D28" s="106"/>
      <c r="E28" s="92">
        <v>1</v>
      </c>
      <c r="F28" s="114">
        <v>50</v>
      </c>
      <c r="G28" s="114">
        <f t="shared" si="16"/>
        <v>50</v>
      </c>
      <c r="H28" s="108">
        <v>1</v>
      </c>
      <c r="I28" s="109">
        <v>1</v>
      </c>
      <c r="J28" s="108">
        <f>SUM(H28,-I28)</f>
        <v>0</v>
      </c>
      <c r="K28" s="110">
        <v>1</v>
      </c>
      <c r="L28" s="98">
        <f>SUM(K28,-I28)</f>
        <v>0</v>
      </c>
      <c r="M28" s="95">
        <v>1</v>
      </c>
      <c r="N28" s="98">
        <f>SUM(M28,-K28)</f>
        <v>0</v>
      </c>
      <c r="O28" s="98">
        <f>SUM(L28+N28)</f>
        <v>0</v>
      </c>
      <c r="P28" s="98">
        <f t="shared" si="26"/>
        <v>1</v>
      </c>
      <c r="Q28" s="98">
        <f t="shared" si="27"/>
        <v>1</v>
      </c>
      <c r="R28" s="111">
        <v>50</v>
      </c>
      <c r="S28" s="112">
        <f>SUM(L28*R28)</f>
        <v>0</v>
      </c>
      <c r="T28" s="112">
        <f>SUM(N28*R28)</f>
        <v>0</v>
      </c>
      <c r="U28" s="112">
        <f>SUM(L28*R28,N28*R28)</f>
        <v>0</v>
      </c>
      <c r="V28" s="112">
        <f t="shared" si="28"/>
        <v>50</v>
      </c>
      <c r="W28" s="112">
        <f t="shared" si="29"/>
        <v>50</v>
      </c>
      <c r="X28" s="73">
        <v>0</v>
      </c>
      <c r="Y28" s="73">
        <v>0</v>
      </c>
      <c r="Z28" s="73">
        <f>SUM(L28,-X28,-Y28)</f>
        <v>0</v>
      </c>
      <c r="AA28" s="73">
        <v>6</v>
      </c>
      <c r="AB28" s="122"/>
    </row>
    <row r="29" ht="54" spans="1:28">
      <c r="A29" s="104">
        <v>2</v>
      </c>
      <c r="B29" s="105"/>
      <c r="C29" s="124" t="s">
        <v>79</v>
      </c>
      <c r="D29" s="106"/>
      <c r="E29" s="92"/>
      <c r="F29" s="114"/>
      <c r="G29" s="114">
        <f t="shared" si="16"/>
        <v>0</v>
      </c>
      <c r="H29" s="108">
        <v>1</v>
      </c>
      <c r="I29" s="109">
        <v>1</v>
      </c>
      <c r="J29" s="108">
        <f>SUM(H29,-I29)</f>
        <v>0</v>
      </c>
      <c r="K29" s="110">
        <v>3</v>
      </c>
      <c r="L29" s="98">
        <f>SUM(K29,-I29)</f>
        <v>2</v>
      </c>
      <c r="M29" s="95">
        <v>3</v>
      </c>
      <c r="N29" s="98">
        <f>SUM(M29,-K29)</f>
        <v>0</v>
      </c>
      <c r="O29" s="98">
        <f>SUM(L29+N29)</f>
        <v>2</v>
      </c>
      <c r="P29" s="98">
        <f t="shared" si="26"/>
        <v>-2</v>
      </c>
      <c r="Q29" s="98">
        <f t="shared" si="27"/>
        <v>-2</v>
      </c>
      <c r="R29" s="111">
        <v>19</v>
      </c>
      <c r="S29" s="112">
        <f>SUM(L29*R29)</f>
        <v>38</v>
      </c>
      <c r="T29" s="112">
        <f>SUM(N29*R29)</f>
        <v>0</v>
      </c>
      <c r="U29" s="112">
        <f>SUM(L29*R29,N29*R29)</f>
        <v>38</v>
      </c>
      <c r="V29" s="112">
        <f t="shared" si="28"/>
        <v>-38</v>
      </c>
      <c r="W29" s="112">
        <f t="shared" si="29"/>
        <v>-38</v>
      </c>
      <c r="X29" s="73">
        <v>0</v>
      </c>
      <c r="Y29" s="73">
        <v>0</v>
      </c>
      <c r="Z29" s="73">
        <f>SUM(L29,-X29,-Y29)</f>
        <v>2</v>
      </c>
      <c r="AA29" s="73">
        <v>6</v>
      </c>
      <c r="AB29" s="122" t="s">
        <v>80</v>
      </c>
    </row>
    <row r="30" ht="54" spans="1:28">
      <c r="A30" s="104">
        <v>3</v>
      </c>
      <c r="B30" s="105"/>
      <c r="C30" s="124" t="s">
        <v>81</v>
      </c>
      <c r="D30" s="106"/>
      <c r="E30" s="92"/>
      <c r="F30" s="114"/>
      <c r="G30" s="114">
        <f t="shared" si="16"/>
        <v>0</v>
      </c>
      <c r="H30" s="108">
        <v>1</v>
      </c>
      <c r="I30" s="109">
        <v>1</v>
      </c>
      <c r="J30" s="108">
        <f t="shared" ref="J30:J36" si="30">SUM(H30,-I30)</f>
        <v>0</v>
      </c>
      <c r="K30" s="110">
        <v>2</v>
      </c>
      <c r="L30" s="98">
        <f t="shared" ref="L30:L36" si="31">SUM(K30,-I30)</f>
        <v>1</v>
      </c>
      <c r="M30" s="95">
        <v>2</v>
      </c>
      <c r="N30" s="98">
        <f t="shared" ref="N30:N36" si="32">SUM(M30,-K30)</f>
        <v>0</v>
      </c>
      <c r="O30" s="98">
        <f t="shared" ref="O30:O36" si="33">SUM(L30+N30)</f>
        <v>1</v>
      </c>
      <c r="P30" s="98">
        <f t="shared" si="26"/>
        <v>-1</v>
      </c>
      <c r="Q30" s="98">
        <f t="shared" si="27"/>
        <v>-1</v>
      </c>
      <c r="R30" s="111">
        <v>40</v>
      </c>
      <c r="S30" s="112">
        <f t="shared" ref="S30:S36" si="34">SUM(L30*R30)</f>
        <v>40</v>
      </c>
      <c r="T30" s="112">
        <f t="shared" ref="T30:T36" si="35">SUM(N30*R30)</f>
        <v>0</v>
      </c>
      <c r="U30" s="112">
        <f t="shared" ref="U30:U36" si="36">SUM(L30*R30,N30*R30)</f>
        <v>40</v>
      </c>
      <c r="V30" s="112">
        <f t="shared" si="28"/>
        <v>-40</v>
      </c>
      <c r="W30" s="112">
        <f t="shared" si="29"/>
        <v>-40</v>
      </c>
      <c r="X30" s="73">
        <v>0</v>
      </c>
      <c r="Y30" s="73">
        <v>0</v>
      </c>
      <c r="Z30" s="73">
        <f t="shared" ref="Z30:Z36" si="37">SUM(L30,-X30,-Y30)</f>
        <v>1</v>
      </c>
      <c r="AA30" s="73">
        <v>6</v>
      </c>
      <c r="AB30" s="122" t="s">
        <v>82</v>
      </c>
    </row>
    <row r="31" ht="43.2" spans="1:28">
      <c r="A31" s="104">
        <v>4</v>
      </c>
      <c r="B31" s="105"/>
      <c r="C31" s="124" t="s">
        <v>83</v>
      </c>
      <c r="D31" s="106"/>
      <c r="E31" s="92"/>
      <c r="F31" s="114"/>
      <c r="G31" s="114">
        <f t="shared" si="16"/>
        <v>0</v>
      </c>
      <c r="H31" s="108">
        <v>1</v>
      </c>
      <c r="I31" s="109">
        <v>1</v>
      </c>
      <c r="J31" s="108">
        <f t="shared" si="30"/>
        <v>0</v>
      </c>
      <c r="K31" s="110">
        <v>2</v>
      </c>
      <c r="L31" s="98">
        <f t="shared" si="31"/>
        <v>1</v>
      </c>
      <c r="M31" s="95">
        <v>2</v>
      </c>
      <c r="N31" s="98">
        <f t="shared" si="32"/>
        <v>0</v>
      </c>
      <c r="O31" s="98">
        <f t="shared" si="33"/>
        <v>1</v>
      </c>
      <c r="P31" s="98">
        <f t="shared" si="26"/>
        <v>-1</v>
      </c>
      <c r="Q31" s="98">
        <f t="shared" si="27"/>
        <v>-1</v>
      </c>
      <c r="R31" s="111">
        <v>25</v>
      </c>
      <c r="S31" s="112">
        <f t="shared" si="34"/>
        <v>25</v>
      </c>
      <c r="T31" s="112">
        <f t="shared" si="35"/>
        <v>0</v>
      </c>
      <c r="U31" s="112">
        <f t="shared" si="36"/>
        <v>25</v>
      </c>
      <c r="V31" s="112">
        <f t="shared" si="28"/>
        <v>-25</v>
      </c>
      <c r="W31" s="112">
        <f t="shared" si="29"/>
        <v>-25</v>
      </c>
      <c r="X31" s="73">
        <v>0</v>
      </c>
      <c r="Y31" s="73">
        <v>1</v>
      </c>
      <c r="Z31" s="73">
        <f t="shared" si="37"/>
        <v>0</v>
      </c>
      <c r="AA31" s="73">
        <v>6</v>
      </c>
      <c r="AB31" s="122"/>
    </row>
    <row r="32" ht="32.4" spans="1:28">
      <c r="A32" s="104">
        <v>9</v>
      </c>
      <c r="B32" s="105"/>
      <c r="C32" s="113" t="s">
        <v>84</v>
      </c>
      <c r="D32" s="92" t="s">
        <v>85</v>
      </c>
      <c r="E32" s="92">
        <v>4</v>
      </c>
      <c r="F32" s="114">
        <v>8</v>
      </c>
      <c r="G32" s="114">
        <f t="shared" si="16"/>
        <v>32</v>
      </c>
      <c r="H32" s="108">
        <v>4</v>
      </c>
      <c r="I32" s="109">
        <v>4</v>
      </c>
      <c r="J32" s="108">
        <f t="shared" si="30"/>
        <v>0</v>
      </c>
      <c r="K32" s="110">
        <v>8</v>
      </c>
      <c r="L32" s="98">
        <f t="shared" si="31"/>
        <v>4</v>
      </c>
      <c r="M32" s="95">
        <v>8</v>
      </c>
      <c r="N32" s="98">
        <f t="shared" si="32"/>
        <v>0</v>
      </c>
      <c r="O32" s="98">
        <f t="shared" si="33"/>
        <v>4</v>
      </c>
      <c r="P32" s="98">
        <f t="shared" si="26"/>
        <v>0</v>
      </c>
      <c r="Q32" s="98">
        <f t="shared" si="27"/>
        <v>0</v>
      </c>
      <c r="R32" s="111">
        <v>15</v>
      </c>
      <c r="S32" s="112">
        <f t="shared" si="34"/>
        <v>60</v>
      </c>
      <c r="T32" s="112">
        <f t="shared" si="35"/>
        <v>0</v>
      </c>
      <c r="U32" s="112">
        <f t="shared" si="36"/>
        <v>60</v>
      </c>
      <c r="V32" s="112">
        <f t="shared" si="28"/>
        <v>-28</v>
      </c>
      <c r="W32" s="112">
        <f t="shared" si="29"/>
        <v>-28</v>
      </c>
      <c r="X32" s="73">
        <v>0</v>
      </c>
      <c r="Y32" s="73">
        <v>4</v>
      </c>
      <c r="Z32" s="73">
        <f t="shared" si="37"/>
        <v>0</v>
      </c>
      <c r="AA32" s="73">
        <v>6</v>
      </c>
      <c r="AB32" s="122" t="s">
        <v>86</v>
      </c>
    </row>
    <row r="33" spans="1:28">
      <c r="A33" s="104">
        <v>10</v>
      </c>
      <c r="B33" s="105"/>
      <c r="C33" s="15" t="s">
        <v>87</v>
      </c>
      <c r="D33" s="106"/>
      <c r="E33" s="92">
        <v>2</v>
      </c>
      <c r="F33" s="114">
        <v>30</v>
      </c>
      <c r="G33" s="114">
        <f t="shared" si="16"/>
        <v>60</v>
      </c>
      <c r="H33" s="108">
        <v>1</v>
      </c>
      <c r="I33" s="109">
        <v>0</v>
      </c>
      <c r="J33" s="108">
        <f t="shared" si="30"/>
        <v>1</v>
      </c>
      <c r="K33" s="110">
        <v>1</v>
      </c>
      <c r="L33" s="98">
        <f t="shared" si="31"/>
        <v>1</v>
      </c>
      <c r="M33" s="95">
        <v>1</v>
      </c>
      <c r="N33" s="98">
        <f t="shared" si="32"/>
        <v>0</v>
      </c>
      <c r="O33" s="98">
        <f t="shared" si="33"/>
        <v>1</v>
      </c>
      <c r="P33" s="98">
        <f t="shared" si="26"/>
        <v>1</v>
      </c>
      <c r="Q33" s="98">
        <f t="shared" si="27"/>
        <v>1</v>
      </c>
      <c r="R33" s="111">
        <v>30</v>
      </c>
      <c r="S33" s="112">
        <f t="shared" si="34"/>
        <v>30</v>
      </c>
      <c r="T33" s="112">
        <f t="shared" si="35"/>
        <v>0</v>
      </c>
      <c r="U33" s="112">
        <f t="shared" si="36"/>
        <v>30</v>
      </c>
      <c r="V33" s="112">
        <f t="shared" si="28"/>
        <v>30</v>
      </c>
      <c r="W33" s="112">
        <f t="shared" si="29"/>
        <v>30</v>
      </c>
      <c r="X33" s="73">
        <v>0</v>
      </c>
      <c r="Y33" s="73">
        <v>1</v>
      </c>
      <c r="Z33" s="73">
        <f t="shared" si="37"/>
        <v>0</v>
      </c>
      <c r="AA33" s="73">
        <v>6</v>
      </c>
      <c r="AB33" s="122"/>
    </row>
    <row r="34" spans="1:28">
      <c r="A34" s="104">
        <v>11</v>
      </c>
      <c r="B34" s="105"/>
      <c r="C34" s="15" t="s">
        <v>88</v>
      </c>
      <c r="D34" s="106"/>
      <c r="E34" s="92">
        <v>5</v>
      </c>
      <c r="F34" s="114">
        <v>260</v>
      </c>
      <c r="G34" s="114">
        <f t="shared" si="16"/>
        <v>1300</v>
      </c>
      <c r="H34" s="108">
        <v>2</v>
      </c>
      <c r="I34" s="109">
        <v>2</v>
      </c>
      <c r="J34" s="108">
        <f t="shared" si="30"/>
        <v>0</v>
      </c>
      <c r="K34" s="110">
        <v>3</v>
      </c>
      <c r="L34" s="98">
        <f t="shared" si="31"/>
        <v>1</v>
      </c>
      <c r="M34" s="95">
        <v>3</v>
      </c>
      <c r="N34" s="98">
        <f t="shared" si="32"/>
        <v>0</v>
      </c>
      <c r="O34" s="98">
        <f t="shared" si="33"/>
        <v>1</v>
      </c>
      <c r="P34" s="98">
        <f t="shared" si="26"/>
        <v>4</v>
      </c>
      <c r="Q34" s="98">
        <f t="shared" si="27"/>
        <v>4</v>
      </c>
      <c r="R34" s="111">
        <v>350</v>
      </c>
      <c r="S34" s="112">
        <f t="shared" si="34"/>
        <v>350</v>
      </c>
      <c r="T34" s="112">
        <f t="shared" si="35"/>
        <v>0</v>
      </c>
      <c r="U34" s="112">
        <f t="shared" si="36"/>
        <v>350</v>
      </c>
      <c r="V34" s="112">
        <f t="shared" si="28"/>
        <v>950</v>
      </c>
      <c r="W34" s="112">
        <f t="shared" si="29"/>
        <v>950</v>
      </c>
      <c r="X34" s="73">
        <v>0</v>
      </c>
      <c r="Y34" s="73">
        <v>1</v>
      </c>
      <c r="Z34" s="73">
        <f t="shared" si="37"/>
        <v>0</v>
      </c>
      <c r="AA34" s="73">
        <v>6</v>
      </c>
      <c r="AB34" s="122"/>
    </row>
    <row r="35" ht="21.6" spans="1:28">
      <c r="A35" s="104">
        <v>23</v>
      </c>
      <c r="B35" s="105"/>
      <c r="C35" s="15" t="s">
        <v>89</v>
      </c>
      <c r="D35" s="106"/>
      <c r="E35" s="92">
        <v>2</v>
      </c>
      <c r="F35" s="114">
        <v>220</v>
      </c>
      <c r="G35" s="114">
        <f t="shared" si="16"/>
        <v>440</v>
      </c>
      <c r="H35" s="108">
        <v>0</v>
      </c>
      <c r="I35" s="109">
        <v>0</v>
      </c>
      <c r="J35" s="108">
        <f t="shared" si="30"/>
        <v>0</v>
      </c>
      <c r="K35" s="110">
        <v>2</v>
      </c>
      <c r="L35" s="98">
        <f t="shared" si="31"/>
        <v>2</v>
      </c>
      <c r="M35" s="95">
        <v>2</v>
      </c>
      <c r="N35" s="98">
        <f t="shared" si="32"/>
        <v>0</v>
      </c>
      <c r="O35" s="98">
        <f t="shared" si="33"/>
        <v>2</v>
      </c>
      <c r="P35" s="98">
        <f t="shared" si="26"/>
        <v>0</v>
      </c>
      <c r="Q35" s="98">
        <f t="shared" si="27"/>
        <v>0</v>
      </c>
      <c r="R35" s="111">
        <v>80</v>
      </c>
      <c r="S35" s="112">
        <f t="shared" si="34"/>
        <v>160</v>
      </c>
      <c r="T35" s="112">
        <f t="shared" si="35"/>
        <v>0</v>
      </c>
      <c r="U35" s="112">
        <f t="shared" si="36"/>
        <v>160</v>
      </c>
      <c r="V35" s="112">
        <f t="shared" si="28"/>
        <v>280</v>
      </c>
      <c r="W35" s="112">
        <f t="shared" si="29"/>
        <v>280</v>
      </c>
      <c r="X35" s="73">
        <v>0</v>
      </c>
      <c r="Y35" s="73">
        <v>2</v>
      </c>
      <c r="Z35" s="73">
        <f t="shared" si="37"/>
        <v>0</v>
      </c>
      <c r="AA35" s="73">
        <v>6</v>
      </c>
      <c r="AB35" s="122" t="s">
        <v>90</v>
      </c>
    </row>
    <row r="36" ht="21.6" spans="1:28">
      <c r="A36" s="104">
        <v>12</v>
      </c>
      <c r="B36" s="105"/>
      <c r="C36" s="104" t="s">
        <v>91</v>
      </c>
      <c r="D36" s="106"/>
      <c r="E36" s="92">
        <v>2</v>
      </c>
      <c r="F36" s="114">
        <v>160</v>
      </c>
      <c r="G36" s="114">
        <f t="shared" si="16"/>
        <v>320</v>
      </c>
      <c r="H36" s="108">
        <v>2</v>
      </c>
      <c r="I36" s="109">
        <v>1</v>
      </c>
      <c r="J36" s="108">
        <f t="shared" si="30"/>
        <v>1</v>
      </c>
      <c r="K36" s="110">
        <v>2</v>
      </c>
      <c r="L36" s="98">
        <f t="shared" si="31"/>
        <v>1</v>
      </c>
      <c r="M36" s="95">
        <v>2</v>
      </c>
      <c r="N36" s="98">
        <f t="shared" si="32"/>
        <v>0</v>
      </c>
      <c r="O36" s="98">
        <f t="shared" si="33"/>
        <v>1</v>
      </c>
      <c r="P36" s="98">
        <f t="shared" si="26"/>
        <v>1</v>
      </c>
      <c r="Q36" s="98">
        <f t="shared" si="27"/>
        <v>1</v>
      </c>
      <c r="R36" s="111">
        <v>190</v>
      </c>
      <c r="S36" s="112">
        <f t="shared" si="34"/>
        <v>190</v>
      </c>
      <c r="T36" s="112">
        <f t="shared" si="35"/>
        <v>0</v>
      </c>
      <c r="U36" s="112">
        <f t="shared" si="36"/>
        <v>190</v>
      </c>
      <c r="V36" s="112">
        <f t="shared" si="28"/>
        <v>130</v>
      </c>
      <c r="W36" s="112">
        <f t="shared" si="29"/>
        <v>130</v>
      </c>
      <c r="X36" s="73">
        <v>0</v>
      </c>
      <c r="Y36" s="73">
        <v>1</v>
      </c>
      <c r="Z36" s="73">
        <f t="shared" si="37"/>
        <v>0</v>
      </c>
      <c r="AA36" s="73">
        <v>6</v>
      </c>
      <c r="AB36" s="122" t="s">
        <v>92</v>
      </c>
    </row>
    <row r="37" ht="54" spans="1:28">
      <c r="A37" s="104"/>
      <c r="B37" s="105"/>
      <c r="C37" s="15" t="s">
        <v>93</v>
      </c>
      <c r="D37" s="106"/>
      <c r="E37" s="92">
        <v>1</v>
      </c>
      <c r="F37" s="114">
        <v>80</v>
      </c>
      <c r="G37" s="114">
        <f t="shared" si="16"/>
        <v>80</v>
      </c>
      <c r="H37" s="108"/>
      <c r="I37" s="109"/>
      <c r="J37" s="108"/>
      <c r="K37" s="110"/>
      <c r="L37" s="98"/>
      <c r="M37" s="95"/>
      <c r="N37" s="98"/>
      <c r="O37" s="98"/>
      <c r="P37" s="98">
        <f t="shared" si="26"/>
        <v>1</v>
      </c>
      <c r="Q37" s="98">
        <f t="shared" si="27"/>
        <v>1</v>
      </c>
      <c r="R37" s="111"/>
      <c r="S37" s="112"/>
      <c r="T37" s="112"/>
      <c r="U37" s="112"/>
      <c r="V37" s="112">
        <f t="shared" si="28"/>
        <v>80</v>
      </c>
      <c r="W37" s="112">
        <f t="shared" si="29"/>
        <v>80</v>
      </c>
      <c r="X37" s="73"/>
      <c r="Y37" s="73"/>
      <c r="Z37" s="73"/>
      <c r="AA37" s="73"/>
      <c r="AB37" s="122"/>
    </row>
    <row r="38" spans="1:28">
      <c r="A38" s="104">
        <v>13</v>
      </c>
      <c r="B38" s="105"/>
      <c r="C38" s="15" t="s">
        <v>94</v>
      </c>
      <c r="D38" s="106"/>
      <c r="E38" s="92">
        <v>2</v>
      </c>
      <c r="F38" s="114">
        <v>55</v>
      </c>
      <c r="G38" s="114">
        <f t="shared" si="16"/>
        <v>110</v>
      </c>
      <c r="H38" s="108">
        <v>1</v>
      </c>
      <c r="I38" s="109">
        <v>1</v>
      </c>
      <c r="J38" s="108">
        <f>SUM(H38,-I38)</f>
        <v>0</v>
      </c>
      <c r="K38" s="110">
        <v>2</v>
      </c>
      <c r="L38" s="98">
        <f>SUM(K38,-I38)</f>
        <v>1</v>
      </c>
      <c r="M38" s="95">
        <v>2</v>
      </c>
      <c r="N38" s="98">
        <f>SUM(M38,-K38)</f>
        <v>0</v>
      </c>
      <c r="O38" s="98">
        <f>SUM(L38+N38)</f>
        <v>1</v>
      </c>
      <c r="P38" s="98">
        <f t="shared" si="26"/>
        <v>1</v>
      </c>
      <c r="Q38" s="98">
        <f t="shared" si="27"/>
        <v>1</v>
      </c>
      <c r="R38" s="111">
        <v>55</v>
      </c>
      <c r="S38" s="112">
        <f>SUM(L38*R38)</f>
        <v>55</v>
      </c>
      <c r="T38" s="112">
        <f>SUM(N38*R38)</f>
        <v>0</v>
      </c>
      <c r="U38" s="112">
        <f>SUM(L38*R38,N38*R38)</f>
        <v>55</v>
      </c>
      <c r="V38" s="112">
        <f t="shared" si="28"/>
        <v>55</v>
      </c>
      <c r="W38" s="112">
        <f t="shared" si="29"/>
        <v>55</v>
      </c>
      <c r="X38" s="73">
        <v>0</v>
      </c>
      <c r="Y38" s="73">
        <v>1</v>
      </c>
      <c r="Z38" s="73">
        <f>SUM(L38,-X38,-Y38)</f>
        <v>0</v>
      </c>
      <c r="AA38" s="73">
        <v>6</v>
      </c>
      <c r="AB38" s="122"/>
    </row>
    <row r="39" spans="1:28">
      <c r="A39" s="119">
        <v>14</v>
      </c>
      <c r="B39" s="105"/>
      <c r="C39" s="147" t="s">
        <v>95</v>
      </c>
      <c r="D39" s="106"/>
      <c r="E39" s="92">
        <v>2</v>
      </c>
      <c r="F39" s="114">
        <v>36</v>
      </c>
      <c r="G39" s="114">
        <f t="shared" si="16"/>
        <v>72</v>
      </c>
      <c r="H39" s="117">
        <v>1</v>
      </c>
      <c r="I39" s="109">
        <v>1</v>
      </c>
      <c r="J39" s="117">
        <f>SUM(H39,-I39)</f>
        <v>0</v>
      </c>
      <c r="K39" s="110">
        <v>1</v>
      </c>
      <c r="L39" s="98">
        <f>SUM(K39,-I39)</f>
        <v>0</v>
      </c>
      <c r="M39" s="95">
        <v>1</v>
      </c>
      <c r="N39" s="98">
        <f>SUM(M39,-K39)</f>
        <v>0</v>
      </c>
      <c r="O39" s="98">
        <f>SUM(L39+N39)</f>
        <v>0</v>
      </c>
      <c r="P39" s="98">
        <f t="shared" si="26"/>
        <v>2</v>
      </c>
      <c r="Q39" s="98">
        <f t="shared" si="27"/>
        <v>2</v>
      </c>
      <c r="R39" s="111">
        <v>34.19</v>
      </c>
      <c r="S39" s="112">
        <f>SUM(L39*R39)</f>
        <v>0</v>
      </c>
      <c r="T39" s="112">
        <f>SUM(N39*R39)</f>
        <v>0</v>
      </c>
      <c r="U39" s="112">
        <f>SUM(L39*R39,N39*R39)</f>
        <v>0</v>
      </c>
      <c r="V39" s="112">
        <f t="shared" si="28"/>
        <v>72</v>
      </c>
      <c r="W39" s="112">
        <f t="shared" si="29"/>
        <v>72</v>
      </c>
      <c r="X39" s="73">
        <v>0</v>
      </c>
      <c r="Y39" s="73">
        <v>0</v>
      </c>
      <c r="Z39" s="73">
        <f>SUM(L39,-X39,-Y39)</f>
        <v>0</v>
      </c>
      <c r="AA39" s="73">
        <v>6</v>
      </c>
      <c r="AB39" s="122"/>
    </row>
    <row r="40" ht="21.6" spans="1:28">
      <c r="A40" s="104">
        <v>15</v>
      </c>
      <c r="B40" s="105"/>
      <c r="C40" s="113" t="s">
        <v>96</v>
      </c>
      <c r="D40" s="106"/>
      <c r="E40" s="92">
        <v>4</v>
      </c>
      <c r="F40" s="114">
        <v>12</v>
      </c>
      <c r="G40" s="114">
        <f t="shared" si="16"/>
        <v>48</v>
      </c>
      <c r="H40" s="108">
        <v>4</v>
      </c>
      <c r="I40" s="109">
        <v>4</v>
      </c>
      <c r="J40" s="108">
        <f>SUM(H40,-I40)</f>
        <v>0</v>
      </c>
      <c r="K40" s="110">
        <v>8</v>
      </c>
      <c r="L40" s="98">
        <f>SUM(K40,-I40)</f>
        <v>4</v>
      </c>
      <c r="M40" s="95">
        <v>8</v>
      </c>
      <c r="N40" s="98">
        <f>SUM(M40,-K40)</f>
        <v>0</v>
      </c>
      <c r="O40" s="98">
        <f>SUM(L40+N40)</f>
        <v>4</v>
      </c>
      <c r="P40" s="98">
        <f t="shared" si="26"/>
        <v>0</v>
      </c>
      <c r="Q40" s="98">
        <f t="shared" si="27"/>
        <v>0</v>
      </c>
      <c r="R40" s="111">
        <v>20</v>
      </c>
      <c r="S40" s="112">
        <f>SUM(L40*R40)</f>
        <v>80</v>
      </c>
      <c r="T40" s="112">
        <f>SUM(N40*R40)</f>
        <v>0</v>
      </c>
      <c r="U40" s="112">
        <f>SUM(L40*R40,N40*R40)</f>
        <v>80</v>
      </c>
      <c r="V40" s="112">
        <f t="shared" si="28"/>
        <v>-32</v>
      </c>
      <c r="W40" s="112">
        <f t="shared" si="29"/>
        <v>-32</v>
      </c>
      <c r="X40" s="73">
        <v>0</v>
      </c>
      <c r="Y40" s="73">
        <v>4</v>
      </c>
      <c r="Z40" s="73">
        <f>SUM(L40,-X40,-Y40)</f>
        <v>0</v>
      </c>
      <c r="AA40" s="73">
        <v>6</v>
      </c>
      <c r="AB40" s="122" t="s">
        <v>97</v>
      </c>
    </row>
    <row r="41" ht="43.2" spans="1:28">
      <c r="A41" s="104"/>
      <c r="B41" s="105"/>
      <c r="C41" s="15" t="s">
        <v>98</v>
      </c>
      <c r="D41" s="106"/>
      <c r="E41" s="92">
        <v>3</v>
      </c>
      <c r="F41" s="114">
        <v>36</v>
      </c>
      <c r="G41" s="114">
        <f t="shared" si="16"/>
        <v>108</v>
      </c>
      <c r="H41" s="108"/>
      <c r="I41" s="109"/>
      <c r="J41" s="108"/>
      <c r="K41" s="110"/>
      <c r="L41" s="98"/>
      <c r="M41" s="95"/>
      <c r="N41" s="98"/>
      <c r="O41" s="98"/>
      <c r="P41" s="98">
        <f t="shared" si="26"/>
        <v>3</v>
      </c>
      <c r="Q41" s="98">
        <f t="shared" si="27"/>
        <v>3</v>
      </c>
      <c r="R41" s="111"/>
      <c r="S41" s="112"/>
      <c r="T41" s="112"/>
      <c r="U41" s="112"/>
      <c r="V41" s="112">
        <f t="shared" si="28"/>
        <v>108</v>
      </c>
      <c r="W41" s="112">
        <f t="shared" si="29"/>
        <v>108</v>
      </c>
      <c r="X41" s="73"/>
      <c r="Y41" s="73"/>
      <c r="Z41" s="73"/>
      <c r="AA41" s="73"/>
      <c r="AB41" s="122"/>
    </row>
    <row r="42" ht="43.2" spans="1:28">
      <c r="A42" s="104"/>
      <c r="B42" s="105"/>
      <c r="C42" s="15" t="s">
        <v>99</v>
      </c>
      <c r="D42" s="106"/>
      <c r="E42" s="92">
        <v>2</v>
      </c>
      <c r="F42" s="114">
        <v>20</v>
      </c>
      <c r="G42" s="114">
        <f t="shared" si="16"/>
        <v>40</v>
      </c>
      <c r="H42" s="108"/>
      <c r="I42" s="109"/>
      <c r="J42" s="108"/>
      <c r="K42" s="110"/>
      <c r="L42" s="98"/>
      <c r="M42" s="95"/>
      <c r="N42" s="98"/>
      <c r="O42" s="98"/>
      <c r="P42" s="98">
        <f t="shared" si="26"/>
        <v>2</v>
      </c>
      <c r="Q42" s="98">
        <f t="shared" si="27"/>
        <v>2</v>
      </c>
      <c r="R42" s="111"/>
      <c r="S42" s="112"/>
      <c r="T42" s="112"/>
      <c r="U42" s="112"/>
      <c r="V42" s="112">
        <f t="shared" si="28"/>
        <v>40</v>
      </c>
      <c r="W42" s="112">
        <f t="shared" si="29"/>
        <v>40</v>
      </c>
      <c r="X42" s="73"/>
      <c r="Y42" s="73"/>
      <c r="Z42" s="73"/>
      <c r="AA42" s="73"/>
      <c r="AB42" s="122"/>
    </row>
    <row r="43" ht="43.2" spans="1:28">
      <c r="A43" s="104"/>
      <c r="B43" s="105"/>
      <c r="C43" s="15" t="s">
        <v>100</v>
      </c>
      <c r="D43" s="106"/>
      <c r="E43" s="92">
        <v>1</v>
      </c>
      <c r="F43" s="114">
        <v>36</v>
      </c>
      <c r="G43" s="114">
        <f t="shared" si="16"/>
        <v>36</v>
      </c>
      <c r="H43" s="108"/>
      <c r="I43" s="109"/>
      <c r="J43" s="108"/>
      <c r="K43" s="110"/>
      <c r="L43" s="98"/>
      <c r="M43" s="95"/>
      <c r="N43" s="98"/>
      <c r="O43" s="98"/>
      <c r="P43" s="98">
        <f t="shared" si="26"/>
        <v>1</v>
      </c>
      <c r="Q43" s="98">
        <f t="shared" si="27"/>
        <v>1</v>
      </c>
      <c r="R43" s="111"/>
      <c r="S43" s="112"/>
      <c r="T43" s="112"/>
      <c r="U43" s="112"/>
      <c r="V43" s="112">
        <f t="shared" si="28"/>
        <v>36</v>
      </c>
      <c r="W43" s="112">
        <f t="shared" si="29"/>
        <v>36</v>
      </c>
      <c r="X43" s="73"/>
      <c r="Y43" s="73"/>
      <c r="Z43" s="73"/>
      <c r="AA43" s="73"/>
      <c r="AB43" s="122"/>
    </row>
    <row r="44" ht="43.2" spans="1:28">
      <c r="A44" s="104"/>
      <c r="B44" s="105"/>
      <c r="C44" s="15" t="s">
        <v>101</v>
      </c>
      <c r="D44" s="106"/>
      <c r="E44" s="92">
        <v>4</v>
      </c>
      <c r="F44" s="114">
        <v>25</v>
      </c>
      <c r="G44" s="114">
        <f t="shared" si="16"/>
        <v>100</v>
      </c>
      <c r="H44" s="108"/>
      <c r="I44" s="109"/>
      <c r="J44" s="108"/>
      <c r="K44" s="110"/>
      <c r="L44" s="98"/>
      <c r="M44" s="95"/>
      <c r="N44" s="98"/>
      <c r="O44" s="98"/>
      <c r="P44" s="98">
        <f t="shared" si="26"/>
        <v>4</v>
      </c>
      <c r="Q44" s="98">
        <f t="shared" si="27"/>
        <v>4</v>
      </c>
      <c r="R44" s="111"/>
      <c r="S44" s="112"/>
      <c r="T44" s="112"/>
      <c r="U44" s="112"/>
      <c r="V44" s="112">
        <f t="shared" si="28"/>
        <v>100</v>
      </c>
      <c r="W44" s="112">
        <f t="shared" si="29"/>
        <v>100</v>
      </c>
      <c r="X44" s="73"/>
      <c r="Y44" s="73"/>
      <c r="Z44" s="73"/>
      <c r="AA44" s="73"/>
      <c r="AB44" s="122"/>
    </row>
    <row r="45" ht="32.4" spans="1:28">
      <c r="A45" s="104">
        <v>6</v>
      </c>
      <c r="B45" s="105"/>
      <c r="C45" s="113" t="s">
        <v>102</v>
      </c>
      <c r="D45" s="106"/>
      <c r="E45" s="92">
        <v>1</v>
      </c>
      <c r="F45" s="114">
        <v>25</v>
      </c>
      <c r="G45" s="114">
        <f t="shared" si="16"/>
        <v>25</v>
      </c>
      <c r="H45" s="108">
        <v>2</v>
      </c>
      <c r="I45" s="109">
        <v>2</v>
      </c>
      <c r="J45" s="108">
        <f>SUM(H45,-I45)</f>
        <v>0</v>
      </c>
      <c r="K45" s="110">
        <v>5</v>
      </c>
      <c r="L45" s="98">
        <f>SUM(K45,-I45)</f>
        <v>3</v>
      </c>
      <c r="M45" s="95">
        <v>5</v>
      </c>
      <c r="N45" s="98">
        <f>SUM(M45,-K45)</f>
        <v>0</v>
      </c>
      <c r="O45" s="98">
        <f>SUM(L45+N45)</f>
        <v>3</v>
      </c>
      <c r="P45" s="98">
        <f t="shared" si="26"/>
        <v>-2</v>
      </c>
      <c r="Q45" s="98">
        <f t="shared" si="27"/>
        <v>-2</v>
      </c>
      <c r="R45" s="111">
        <v>60</v>
      </c>
      <c r="S45" s="112">
        <f>SUM(L45*R45)</f>
        <v>180</v>
      </c>
      <c r="T45" s="112">
        <f>SUM(N45*R45)</f>
        <v>0</v>
      </c>
      <c r="U45" s="112">
        <f>SUM(L45*R45,N45*R45)</f>
        <v>180</v>
      </c>
      <c r="V45" s="112">
        <f t="shared" si="28"/>
        <v>-155</v>
      </c>
      <c r="W45" s="112">
        <f t="shared" si="29"/>
        <v>-155</v>
      </c>
      <c r="X45" s="73">
        <v>1</v>
      </c>
      <c r="Y45" s="73">
        <v>0</v>
      </c>
      <c r="Z45" s="73">
        <f>SUM(L45,-X45,-Y45)</f>
        <v>2</v>
      </c>
      <c r="AA45" s="73">
        <v>6</v>
      </c>
      <c r="AB45" s="122" t="s">
        <v>103</v>
      </c>
    </row>
    <row r="46" ht="32.4" spans="1:28">
      <c r="A46" s="119">
        <v>25</v>
      </c>
      <c r="B46" s="105"/>
      <c r="C46" s="116" t="s">
        <v>104</v>
      </c>
      <c r="D46" s="106"/>
      <c r="E46" s="92">
        <v>1</v>
      </c>
      <c r="F46" s="114">
        <v>130</v>
      </c>
      <c r="G46" s="114">
        <f t="shared" si="16"/>
        <v>130</v>
      </c>
      <c r="H46" s="108">
        <v>1</v>
      </c>
      <c r="I46" s="109">
        <v>1</v>
      </c>
      <c r="J46" s="108">
        <f>SUM(H46,-I46)</f>
        <v>0</v>
      </c>
      <c r="K46" s="110">
        <v>2</v>
      </c>
      <c r="L46" s="98">
        <f>SUM(K46,-I46)</f>
        <v>1</v>
      </c>
      <c r="M46" s="95">
        <v>2</v>
      </c>
      <c r="N46" s="98">
        <f>SUM(M46,-K46)</f>
        <v>0</v>
      </c>
      <c r="O46" s="98">
        <f>SUM(L46+N46)</f>
        <v>1</v>
      </c>
      <c r="P46" s="98">
        <f t="shared" si="26"/>
        <v>0</v>
      </c>
      <c r="Q46" s="98">
        <f t="shared" si="27"/>
        <v>0</v>
      </c>
      <c r="R46" s="111">
        <v>100</v>
      </c>
      <c r="S46" s="112">
        <f>SUM(L46*R46)</f>
        <v>100</v>
      </c>
      <c r="T46" s="112">
        <f>SUM(N46*R46)</f>
        <v>0</v>
      </c>
      <c r="U46" s="112">
        <f>SUM(L46*R46,N46*R46)</f>
        <v>100</v>
      </c>
      <c r="V46" s="112">
        <f t="shared" si="28"/>
        <v>30</v>
      </c>
      <c r="W46" s="112">
        <f t="shared" si="29"/>
        <v>30</v>
      </c>
      <c r="X46" s="73">
        <v>0</v>
      </c>
      <c r="Y46" s="73">
        <v>1</v>
      </c>
      <c r="Z46" s="73">
        <f>SUM(L46,-X46,-Y46)</f>
        <v>0</v>
      </c>
      <c r="AA46" s="73">
        <v>6</v>
      </c>
      <c r="AB46" s="122" t="s">
        <v>105</v>
      </c>
    </row>
    <row r="47" ht="54" spans="1:28">
      <c r="A47" s="119"/>
      <c r="B47" s="105"/>
      <c r="C47" s="148" t="s">
        <v>106</v>
      </c>
      <c r="D47" s="106"/>
      <c r="E47" s="92"/>
      <c r="F47" s="149"/>
      <c r="G47" s="149">
        <v>0</v>
      </c>
      <c r="H47" s="150">
        <v>2</v>
      </c>
      <c r="I47" s="151">
        <v>0</v>
      </c>
      <c r="J47" s="150"/>
      <c r="K47" s="152">
        <v>2</v>
      </c>
      <c r="L47" s="153">
        <v>2</v>
      </c>
      <c r="M47" s="95">
        <v>2</v>
      </c>
      <c r="N47" s="153">
        <v>2</v>
      </c>
      <c r="O47" s="153">
        <v>2</v>
      </c>
      <c r="P47" s="153">
        <v>-2</v>
      </c>
      <c r="Q47" s="153">
        <v>-2</v>
      </c>
      <c r="R47" s="154">
        <v>40</v>
      </c>
      <c r="S47" s="112">
        <v>80</v>
      </c>
      <c r="T47" s="112">
        <v>0</v>
      </c>
      <c r="U47" s="112">
        <v>80</v>
      </c>
      <c r="V47" s="112">
        <v>-80</v>
      </c>
      <c r="W47" s="112">
        <v>-80</v>
      </c>
      <c r="X47" s="73">
        <v>1</v>
      </c>
      <c r="Y47" s="73">
        <v>1</v>
      </c>
      <c r="Z47" s="73">
        <v>2</v>
      </c>
      <c r="AA47" s="73">
        <v>6</v>
      </c>
      <c r="AB47" s="122" t="s">
        <v>107</v>
      </c>
    </row>
    <row r="48" ht="54" spans="1:28">
      <c r="A48" s="104">
        <v>16</v>
      </c>
      <c r="B48" s="105"/>
      <c r="C48" s="124" t="s">
        <v>108</v>
      </c>
      <c r="D48" s="106"/>
      <c r="E48" s="92"/>
      <c r="F48" s="114"/>
      <c r="G48" s="114">
        <f t="shared" ref="G48:G55" si="38">F48*E48</f>
        <v>0</v>
      </c>
      <c r="H48" s="108">
        <v>0</v>
      </c>
      <c r="I48" s="109">
        <v>0</v>
      </c>
      <c r="J48" s="108">
        <f t="shared" ref="J48:J55" si="39">SUM(H48,-I48)</f>
        <v>0</v>
      </c>
      <c r="K48" s="110">
        <v>1</v>
      </c>
      <c r="L48" s="98">
        <f t="shared" ref="L48:L55" si="40">SUM(K48,-I48)</f>
        <v>1</v>
      </c>
      <c r="M48" s="95">
        <v>1</v>
      </c>
      <c r="N48" s="98">
        <f t="shared" ref="N48:N55" si="41">SUM(M48,-K48)</f>
        <v>0</v>
      </c>
      <c r="O48" s="98">
        <f t="shared" ref="O48:O56" si="42">SUM(L48+N48)</f>
        <v>1</v>
      </c>
      <c r="P48" s="98">
        <f t="shared" ref="P48:P56" si="43">E48-O48</f>
        <v>-1</v>
      </c>
      <c r="Q48" s="98">
        <f t="shared" ref="Q48:Q56" si="44">E48-L48</f>
        <v>-1</v>
      </c>
      <c r="R48" s="111">
        <v>280</v>
      </c>
      <c r="S48" s="112">
        <f t="shared" ref="S48:S55" si="45">SUM(L48*R48)</f>
        <v>280</v>
      </c>
      <c r="T48" s="112">
        <f t="shared" ref="T48:T55" si="46">SUM(N48*R48)</f>
        <v>0</v>
      </c>
      <c r="U48" s="112">
        <f t="shared" ref="U48:U55" si="47">SUM(L48*R48,N48*R48)</f>
        <v>280</v>
      </c>
      <c r="V48" s="112">
        <f t="shared" ref="V48:V56" si="48">G48-U48</f>
        <v>-280</v>
      </c>
      <c r="W48" s="112">
        <f t="shared" ref="W48:W56" si="49">G48-S48</f>
        <v>-280</v>
      </c>
      <c r="X48" s="73">
        <v>0</v>
      </c>
      <c r="Y48" s="73">
        <v>1</v>
      </c>
      <c r="Z48" s="73">
        <f t="shared" ref="Z48:Z55" si="50">SUM(L48,-X48,-Y48)</f>
        <v>0</v>
      </c>
      <c r="AA48" s="73">
        <v>6</v>
      </c>
      <c r="AB48" s="155" t="s">
        <v>109</v>
      </c>
    </row>
    <row r="49" ht="43.2" spans="1:28">
      <c r="A49" s="104">
        <v>17</v>
      </c>
      <c r="B49" s="105"/>
      <c r="C49" s="124" t="s">
        <v>110</v>
      </c>
      <c r="D49" s="106"/>
      <c r="E49" s="92"/>
      <c r="F49" s="114"/>
      <c r="G49" s="114">
        <f t="shared" si="38"/>
        <v>0</v>
      </c>
      <c r="H49" s="108">
        <v>0</v>
      </c>
      <c r="I49" s="109">
        <v>0</v>
      </c>
      <c r="J49" s="108">
        <f t="shared" si="39"/>
        <v>0</v>
      </c>
      <c r="K49" s="110">
        <v>1</v>
      </c>
      <c r="L49" s="98">
        <f t="shared" si="40"/>
        <v>1</v>
      </c>
      <c r="M49" s="95">
        <v>1</v>
      </c>
      <c r="N49" s="98">
        <f t="shared" si="41"/>
        <v>0</v>
      </c>
      <c r="O49" s="98">
        <f t="shared" si="42"/>
        <v>1</v>
      </c>
      <c r="P49" s="98">
        <f t="shared" si="43"/>
        <v>-1</v>
      </c>
      <c r="Q49" s="98">
        <f t="shared" si="44"/>
        <v>-1</v>
      </c>
      <c r="R49" s="111">
        <v>15</v>
      </c>
      <c r="S49" s="112">
        <f t="shared" si="45"/>
        <v>15</v>
      </c>
      <c r="T49" s="112">
        <f t="shared" si="46"/>
        <v>0</v>
      </c>
      <c r="U49" s="112">
        <f t="shared" si="47"/>
        <v>15</v>
      </c>
      <c r="V49" s="112">
        <f t="shared" si="48"/>
        <v>-15</v>
      </c>
      <c r="W49" s="112">
        <f t="shared" si="49"/>
        <v>-15</v>
      </c>
      <c r="X49" s="73">
        <v>0</v>
      </c>
      <c r="Y49" s="73">
        <v>1</v>
      </c>
      <c r="Z49" s="73">
        <f t="shared" si="50"/>
        <v>0</v>
      </c>
      <c r="AA49" s="73">
        <v>6</v>
      </c>
      <c r="AB49" s="155" t="s">
        <v>111</v>
      </c>
    </row>
    <row r="50" ht="43.2" spans="1:28">
      <c r="A50" s="104">
        <v>8</v>
      </c>
      <c r="B50" s="105"/>
      <c r="C50" s="124" t="s">
        <v>112</v>
      </c>
      <c r="D50" s="156"/>
      <c r="E50" s="92"/>
      <c r="F50" s="114"/>
      <c r="G50" s="114">
        <f t="shared" si="38"/>
        <v>0</v>
      </c>
      <c r="H50" s="108">
        <v>1</v>
      </c>
      <c r="I50" s="109">
        <v>0</v>
      </c>
      <c r="J50" s="108">
        <f t="shared" si="39"/>
        <v>1</v>
      </c>
      <c r="K50" s="110">
        <v>1</v>
      </c>
      <c r="L50" s="98">
        <f t="shared" si="40"/>
        <v>1</v>
      </c>
      <c r="M50" s="95">
        <v>1</v>
      </c>
      <c r="N50" s="98">
        <f t="shared" si="41"/>
        <v>0</v>
      </c>
      <c r="O50" s="98">
        <f t="shared" si="42"/>
        <v>1</v>
      </c>
      <c r="P50" s="98">
        <f t="shared" si="43"/>
        <v>-1</v>
      </c>
      <c r="Q50" s="98">
        <f t="shared" si="44"/>
        <v>-1</v>
      </c>
      <c r="R50" s="111">
        <v>100</v>
      </c>
      <c r="S50" s="112">
        <f t="shared" si="45"/>
        <v>100</v>
      </c>
      <c r="T50" s="112">
        <f t="shared" si="46"/>
        <v>0</v>
      </c>
      <c r="U50" s="112">
        <f t="shared" si="47"/>
        <v>100</v>
      </c>
      <c r="V50" s="112">
        <f t="shared" si="48"/>
        <v>-100</v>
      </c>
      <c r="W50" s="112">
        <f t="shared" si="49"/>
        <v>-100</v>
      </c>
      <c r="X50" s="73">
        <v>0</v>
      </c>
      <c r="Y50" s="73">
        <v>1</v>
      </c>
      <c r="Z50" s="73">
        <f t="shared" si="50"/>
        <v>0</v>
      </c>
      <c r="AA50" s="73">
        <v>6</v>
      </c>
      <c r="AB50" s="122" t="s">
        <v>113</v>
      </c>
    </row>
    <row r="51" ht="43.2" spans="1:28">
      <c r="A51" s="104">
        <v>18</v>
      </c>
      <c r="B51" s="105"/>
      <c r="C51" s="124" t="s">
        <v>114</v>
      </c>
      <c r="D51" s="106"/>
      <c r="E51" s="92"/>
      <c r="F51" s="114"/>
      <c r="G51" s="114">
        <f t="shared" si="38"/>
        <v>0</v>
      </c>
      <c r="H51" s="108">
        <v>0</v>
      </c>
      <c r="I51" s="109">
        <v>0</v>
      </c>
      <c r="J51" s="108">
        <f t="shared" si="39"/>
        <v>0</v>
      </c>
      <c r="K51" s="110">
        <v>1</v>
      </c>
      <c r="L51" s="98">
        <f t="shared" si="40"/>
        <v>1</v>
      </c>
      <c r="M51" s="95">
        <v>1</v>
      </c>
      <c r="N51" s="98">
        <f t="shared" si="41"/>
        <v>0</v>
      </c>
      <c r="O51" s="98">
        <f t="shared" si="42"/>
        <v>1</v>
      </c>
      <c r="P51" s="98">
        <f t="shared" si="43"/>
        <v>-1</v>
      </c>
      <c r="Q51" s="98">
        <f t="shared" si="44"/>
        <v>-1</v>
      </c>
      <c r="R51" s="111">
        <v>25</v>
      </c>
      <c r="S51" s="112">
        <f t="shared" si="45"/>
        <v>25</v>
      </c>
      <c r="T51" s="112">
        <f t="shared" si="46"/>
        <v>0</v>
      </c>
      <c r="U51" s="112">
        <f t="shared" si="47"/>
        <v>25</v>
      </c>
      <c r="V51" s="112">
        <f t="shared" si="48"/>
        <v>-25</v>
      </c>
      <c r="W51" s="112">
        <f t="shared" si="49"/>
        <v>-25</v>
      </c>
      <c r="X51" s="73">
        <v>0</v>
      </c>
      <c r="Y51" s="73">
        <v>1</v>
      </c>
      <c r="Z51" s="73">
        <f t="shared" si="50"/>
        <v>0</v>
      </c>
      <c r="AA51" s="73">
        <v>6</v>
      </c>
      <c r="AB51" s="155" t="s">
        <v>115</v>
      </c>
    </row>
    <row r="52" ht="43.2" spans="1:28">
      <c r="A52" s="104">
        <v>19</v>
      </c>
      <c r="B52" s="105"/>
      <c r="C52" s="124" t="s">
        <v>116</v>
      </c>
      <c r="D52" s="106"/>
      <c r="E52" s="92"/>
      <c r="F52" s="114"/>
      <c r="G52" s="114">
        <f t="shared" si="38"/>
        <v>0</v>
      </c>
      <c r="H52" s="108">
        <v>0</v>
      </c>
      <c r="I52" s="109">
        <v>0</v>
      </c>
      <c r="J52" s="108">
        <f t="shared" si="39"/>
        <v>0</v>
      </c>
      <c r="K52" s="110">
        <v>1</v>
      </c>
      <c r="L52" s="98">
        <f t="shared" si="40"/>
        <v>1</v>
      </c>
      <c r="M52" s="95">
        <v>1</v>
      </c>
      <c r="N52" s="98">
        <f t="shared" si="41"/>
        <v>0</v>
      </c>
      <c r="O52" s="98">
        <f t="shared" si="42"/>
        <v>1</v>
      </c>
      <c r="P52" s="98">
        <f t="shared" si="43"/>
        <v>-1</v>
      </c>
      <c r="Q52" s="98">
        <f t="shared" si="44"/>
        <v>-1</v>
      </c>
      <c r="R52" s="111">
        <v>30</v>
      </c>
      <c r="S52" s="112">
        <f t="shared" si="45"/>
        <v>30</v>
      </c>
      <c r="T52" s="112">
        <f t="shared" si="46"/>
        <v>0</v>
      </c>
      <c r="U52" s="112">
        <f t="shared" si="47"/>
        <v>30</v>
      </c>
      <c r="V52" s="112">
        <f t="shared" si="48"/>
        <v>-30</v>
      </c>
      <c r="W52" s="112">
        <f t="shared" si="49"/>
        <v>-30</v>
      </c>
      <c r="X52" s="73">
        <v>0</v>
      </c>
      <c r="Y52" s="73">
        <v>1</v>
      </c>
      <c r="Z52" s="73">
        <f t="shared" si="50"/>
        <v>0</v>
      </c>
      <c r="AA52" s="73">
        <v>6</v>
      </c>
      <c r="AB52" s="155" t="s">
        <v>117</v>
      </c>
    </row>
    <row r="53" ht="54" spans="1:28">
      <c r="A53" s="104">
        <v>20</v>
      </c>
      <c r="B53" s="105"/>
      <c r="C53" s="124" t="s">
        <v>118</v>
      </c>
      <c r="D53" s="106"/>
      <c r="E53" s="92"/>
      <c r="F53" s="114"/>
      <c r="G53" s="114">
        <f t="shared" si="38"/>
        <v>0</v>
      </c>
      <c r="H53" s="108">
        <v>0</v>
      </c>
      <c r="I53" s="109">
        <v>0</v>
      </c>
      <c r="J53" s="108">
        <f t="shared" si="39"/>
        <v>0</v>
      </c>
      <c r="K53" s="110">
        <v>1</v>
      </c>
      <c r="L53" s="98">
        <f t="shared" si="40"/>
        <v>1</v>
      </c>
      <c r="M53" s="95">
        <v>1</v>
      </c>
      <c r="N53" s="98">
        <f t="shared" si="41"/>
        <v>0</v>
      </c>
      <c r="O53" s="98">
        <f t="shared" si="42"/>
        <v>1</v>
      </c>
      <c r="P53" s="98">
        <f t="shared" si="43"/>
        <v>-1</v>
      </c>
      <c r="Q53" s="98">
        <f t="shared" si="44"/>
        <v>-1</v>
      </c>
      <c r="R53" s="111">
        <v>40</v>
      </c>
      <c r="S53" s="112">
        <f t="shared" si="45"/>
        <v>40</v>
      </c>
      <c r="T53" s="112">
        <f t="shared" si="46"/>
        <v>0</v>
      </c>
      <c r="U53" s="112">
        <f t="shared" si="47"/>
        <v>40</v>
      </c>
      <c r="V53" s="112">
        <f t="shared" si="48"/>
        <v>-40</v>
      </c>
      <c r="W53" s="112">
        <f t="shared" si="49"/>
        <v>-40</v>
      </c>
      <c r="X53" s="73">
        <v>0</v>
      </c>
      <c r="Y53" s="73">
        <v>1</v>
      </c>
      <c r="Z53" s="73">
        <f t="shared" si="50"/>
        <v>0</v>
      </c>
      <c r="AA53" s="73">
        <v>6</v>
      </c>
      <c r="AB53" s="155" t="s">
        <v>119</v>
      </c>
    </row>
    <row r="54" ht="43.2" spans="1:28">
      <c r="A54" s="104">
        <v>21</v>
      </c>
      <c r="B54" s="105"/>
      <c r="C54" s="124" t="s">
        <v>120</v>
      </c>
      <c r="D54" s="106"/>
      <c r="E54" s="92"/>
      <c r="F54" s="114"/>
      <c r="G54" s="114">
        <f t="shared" si="38"/>
        <v>0</v>
      </c>
      <c r="H54" s="157">
        <v>0</v>
      </c>
      <c r="I54" s="109">
        <v>0</v>
      </c>
      <c r="J54" s="108">
        <f t="shared" si="39"/>
        <v>0</v>
      </c>
      <c r="K54" s="110">
        <v>4</v>
      </c>
      <c r="L54" s="98">
        <f t="shared" si="40"/>
        <v>4</v>
      </c>
      <c r="M54" s="95">
        <v>4</v>
      </c>
      <c r="N54" s="98">
        <f t="shared" si="41"/>
        <v>0</v>
      </c>
      <c r="O54" s="98">
        <f t="shared" si="42"/>
        <v>4</v>
      </c>
      <c r="P54" s="98">
        <f t="shared" si="43"/>
        <v>-4</v>
      </c>
      <c r="Q54" s="98">
        <f t="shared" si="44"/>
        <v>-4</v>
      </c>
      <c r="R54" s="111">
        <v>8</v>
      </c>
      <c r="S54" s="112">
        <f t="shared" si="45"/>
        <v>32</v>
      </c>
      <c r="T54" s="112">
        <f t="shared" si="46"/>
        <v>0</v>
      </c>
      <c r="U54" s="112">
        <f t="shared" si="47"/>
        <v>32</v>
      </c>
      <c r="V54" s="112">
        <f t="shared" si="48"/>
        <v>-32</v>
      </c>
      <c r="W54" s="112">
        <f t="shared" si="49"/>
        <v>-32</v>
      </c>
      <c r="X54" s="73">
        <v>0</v>
      </c>
      <c r="Y54" s="73">
        <v>4</v>
      </c>
      <c r="Z54" s="73">
        <f t="shared" si="50"/>
        <v>0</v>
      </c>
      <c r="AA54" s="73">
        <v>6</v>
      </c>
      <c r="AB54" s="155" t="s">
        <v>121</v>
      </c>
    </row>
    <row r="55" ht="43.2" spans="1:28">
      <c r="A55" s="104">
        <v>22</v>
      </c>
      <c r="B55" s="105"/>
      <c r="C55" s="124" t="s">
        <v>122</v>
      </c>
      <c r="D55" s="106"/>
      <c r="E55" s="92"/>
      <c r="F55" s="114"/>
      <c r="G55" s="114">
        <f t="shared" si="38"/>
        <v>0</v>
      </c>
      <c r="H55" s="108">
        <v>1</v>
      </c>
      <c r="I55" s="109">
        <v>1</v>
      </c>
      <c r="J55" s="108">
        <f t="shared" si="39"/>
        <v>0</v>
      </c>
      <c r="K55" s="110">
        <v>2</v>
      </c>
      <c r="L55" s="98">
        <f t="shared" si="40"/>
        <v>1</v>
      </c>
      <c r="M55" s="95">
        <v>2</v>
      </c>
      <c r="N55" s="98">
        <f t="shared" si="41"/>
        <v>0</v>
      </c>
      <c r="O55" s="98">
        <f t="shared" si="42"/>
        <v>1</v>
      </c>
      <c r="P55" s="98">
        <f t="shared" si="43"/>
        <v>-1</v>
      </c>
      <c r="Q55" s="98">
        <f t="shared" si="44"/>
        <v>-1</v>
      </c>
      <c r="R55" s="111">
        <v>40</v>
      </c>
      <c r="S55" s="112">
        <f t="shared" si="45"/>
        <v>40</v>
      </c>
      <c r="T55" s="112">
        <f t="shared" si="46"/>
        <v>0</v>
      </c>
      <c r="U55" s="112">
        <f t="shared" si="47"/>
        <v>40</v>
      </c>
      <c r="V55" s="112">
        <f t="shared" si="48"/>
        <v>-40</v>
      </c>
      <c r="W55" s="112">
        <f t="shared" si="49"/>
        <v>-40</v>
      </c>
      <c r="X55" s="73">
        <v>0</v>
      </c>
      <c r="Y55" s="73">
        <v>1</v>
      </c>
      <c r="Z55" s="73">
        <f t="shared" si="50"/>
        <v>0</v>
      </c>
      <c r="AA55" s="73">
        <v>6</v>
      </c>
      <c r="AB55" s="122" t="s">
        <v>123</v>
      </c>
    </row>
    <row r="56" s="45" customFormat="1" ht="31.15" customHeight="1" spans="1:28">
      <c r="A56" s="158" t="s">
        <v>124</v>
      </c>
      <c r="B56" s="159"/>
      <c r="C56" s="159"/>
      <c r="D56" s="160"/>
      <c r="E56" s="11">
        <f>SUM(E24:E55)</f>
        <v>43</v>
      </c>
      <c r="F56" s="161"/>
      <c r="G56" s="11">
        <f>SUM(G24:G55)</f>
        <v>3371</v>
      </c>
      <c r="H56" s="11">
        <f t="shared" ref="H56:N56" si="51">SUM(H24:H55)</f>
        <v>29</v>
      </c>
      <c r="I56" s="11">
        <f t="shared" si="51"/>
        <v>24</v>
      </c>
      <c r="J56" s="11">
        <f t="shared" si="51"/>
        <v>3</v>
      </c>
      <c r="K56" s="11">
        <f t="shared" si="51"/>
        <v>64</v>
      </c>
      <c r="L56" s="11">
        <f t="shared" si="51"/>
        <v>40</v>
      </c>
      <c r="M56" s="11">
        <f t="shared" si="51"/>
        <v>64</v>
      </c>
      <c r="N56" s="11">
        <f t="shared" si="51"/>
        <v>2</v>
      </c>
      <c r="O56" s="11">
        <f t="shared" si="42"/>
        <v>42</v>
      </c>
      <c r="P56" s="11">
        <f t="shared" si="43"/>
        <v>1</v>
      </c>
      <c r="Q56" s="11">
        <f t="shared" si="44"/>
        <v>3</v>
      </c>
      <c r="R56" s="11"/>
      <c r="S56" s="11">
        <f>SUM(S24:S55)</f>
        <v>2215</v>
      </c>
      <c r="T56" s="11">
        <f>SUM(T24:T55)</f>
        <v>0</v>
      </c>
      <c r="U56" s="11">
        <f>SUM(U24:U55)</f>
        <v>2215</v>
      </c>
      <c r="V56" s="11">
        <f t="shared" si="48"/>
        <v>1156</v>
      </c>
      <c r="W56" s="11">
        <f t="shared" si="49"/>
        <v>1156</v>
      </c>
      <c r="X56" s="11">
        <f>SUM(X24:X55)</f>
        <v>3</v>
      </c>
      <c r="Y56" s="11">
        <f>SUM(Y24:Y55)</f>
        <v>29</v>
      </c>
      <c r="Z56" s="11">
        <f>SUM(Z24:Z55)</f>
        <v>10</v>
      </c>
      <c r="AA56" s="160"/>
      <c r="AB56" s="160"/>
    </row>
    <row r="57" ht="63" customHeight="1" spans="1:28">
      <c r="A57" s="134" t="s">
        <v>125</v>
      </c>
      <c r="B57" s="135"/>
      <c r="C57" s="135"/>
      <c r="D57" s="136"/>
      <c r="E57" s="137"/>
      <c r="F57" s="137"/>
      <c r="G57" s="137"/>
      <c r="H57" s="138"/>
      <c r="I57" s="139"/>
      <c r="J57" s="138"/>
      <c r="K57" s="138"/>
      <c r="L57" s="139"/>
      <c r="M57" s="138"/>
      <c r="N57" s="139"/>
      <c r="O57" s="139"/>
      <c r="P57" s="139"/>
      <c r="Q57" s="139"/>
      <c r="R57" s="140"/>
      <c r="S57" s="141"/>
      <c r="T57" s="141"/>
      <c r="U57" s="141"/>
      <c r="V57" s="141"/>
      <c r="W57" s="141"/>
      <c r="X57" s="142"/>
      <c r="Y57" s="142"/>
      <c r="Z57" s="142"/>
      <c r="AA57" s="162"/>
      <c r="AB57" s="163"/>
    </row>
    <row r="58" ht="93" customHeight="1" spans="1:28">
      <c r="A58" s="164">
        <v>1</v>
      </c>
      <c r="B58" s="88" t="s">
        <v>126</v>
      </c>
      <c r="C58" s="165" t="s">
        <v>127</v>
      </c>
      <c r="D58" s="131">
        <v>0</v>
      </c>
      <c r="E58" s="92">
        <v>0</v>
      </c>
      <c r="F58" s="114">
        <v>0</v>
      </c>
      <c r="G58" s="114">
        <f t="shared" ref="G58:G62" si="52">F58*E58</f>
        <v>0</v>
      </c>
      <c r="H58" s="145">
        <v>1</v>
      </c>
      <c r="I58" s="166">
        <v>1</v>
      </c>
      <c r="J58" s="108">
        <f>SUM(H58,-I58)</f>
        <v>0</v>
      </c>
      <c r="K58" s="110">
        <v>1</v>
      </c>
      <c r="L58" s="98">
        <f t="shared" ref="L58:L62" si="53">SUM(K58,-I58)</f>
        <v>0</v>
      </c>
      <c r="M58" s="95">
        <v>1</v>
      </c>
      <c r="N58" s="98">
        <f>SUM(M58,-K58)</f>
        <v>0</v>
      </c>
      <c r="O58" s="98">
        <f t="shared" ref="O58:O60" si="54">SUM(L58+N58)</f>
        <v>0</v>
      </c>
      <c r="P58" s="98">
        <f t="shared" ref="P58:P60" si="55">E58-O58</f>
        <v>0</v>
      </c>
      <c r="Q58" s="98">
        <f t="shared" ref="Q58:Q60" si="56">E58-L58</f>
        <v>0</v>
      </c>
      <c r="R58" s="111">
        <v>0</v>
      </c>
      <c r="S58" s="112">
        <f>SUM(L58*R58)</f>
        <v>0</v>
      </c>
      <c r="T58" s="112">
        <f>SUM(N58*R58)</f>
        <v>0</v>
      </c>
      <c r="U58" s="112">
        <f>SUM(L58*R58,N58*R58)</f>
        <v>0</v>
      </c>
      <c r="V58" s="112">
        <f t="shared" ref="V58:V60" si="57">G58-U58</f>
        <v>0</v>
      </c>
      <c r="W58" s="112">
        <f t="shared" ref="W58:W60" si="58">G58-S58</f>
        <v>0</v>
      </c>
      <c r="X58" s="73">
        <v>0</v>
      </c>
      <c r="Y58" s="73">
        <v>0</v>
      </c>
      <c r="Z58" s="73">
        <v>0</v>
      </c>
      <c r="AA58" s="73">
        <v>0</v>
      </c>
      <c r="AB58" s="146" t="s">
        <v>128</v>
      </c>
    </row>
    <row r="59" ht="313.2" spans="1:28">
      <c r="A59" s="167">
        <v>2</v>
      </c>
      <c r="B59" s="88"/>
      <c r="C59" s="168" t="s">
        <v>129</v>
      </c>
      <c r="D59" s="131">
        <v>0</v>
      </c>
      <c r="E59" s="92">
        <v>0</v>
      </c>
      <c r="F59" s="114">
        <v>0</v>
      </c>
      <c r="G59" s="114">
        <f t="shared" si="52"/>
        <v>0</v>
      </c>
      <c r="H59" s="145">
        <v>6</v>
      </c>
      <c r="I59" s="166">
        <v>6</v>
      </c>
      <c r="J59" s="145">
        <v>0</v>
      </c>
      <c r="K59" s="110">
        <v>9</v>
      </c>
      <c r="L59" s="98">
        <f t="shared" si="53"/>
        <v>3</v>
      </c>
      <c r="M59" s="95">
        <v>9</v>
      </c>
      <c r="N59" s="98">
        <v>0</v>
      </c>
      <c r="O59" s="98">
        <f t="shared" si="54"/>
        <v>3</v>
      </c>
      <c r="P59" s="98">
        <f t="shared" si="55"/>
        <v>-3</v>
      </c>
      <c r="Q59" s="98">
        <f t="shared" si="56"/>
        <v>-3</v>
      </c>
      <c r="R59" s="169" t="s">
        <v>130</v>
      </c>
      <c r="S59" s="112">
        <v>160</v>
      </c>
      <c r="T59" s="112">
        <v>0</v>
      </c>
      <c r="U59" s="112">
        <v>160</v>
      </c>
      <c r="V59" s="112">
        <f t="shared" si="57"/>
        <v>-160</v>
      </c>
      <c r="W59" s="112">
        <f t="shared" si="58"/>
        <v>-160</v>
      </c>
      <c r="X59" s="73">
        <v>0</v>
      </c>
      <c r="Y59" s="73">
        <v>0</v>
      </c>
      <c r="Z59" s="73">
        <v>6</v>
      </c>
      <c r="AA59" s="73">
        <v>9</v>
      </c>
      <c r="AB59" s="17" t="s">
        <v>131</v>
      </c>
    </row>
    <row r="60" spans="1:28">
      <c r="A60" s="158" t="s">
        <v>132</v>
      </c>
      <c r="B60" s="159"/>
      <c r="C60" s="159"/>
      <c r="D60" s="161"/>
      <c r="E60" s="155">
        <f t="shared" ref="E60:N60" si="59">SUM(E58:E59)</f>
        <v>0</v>
      </c>
      <c r="F60" s="155"/>
      <c r="G60" s="155">
        <f t="shared" si="59"/>
        <v>0</v>
      </c>
      <c r="H60" s="155">
        <f t="shared" si="59"/>
        <v>7</v>
      </c>
      <c r="I60" s="170">
        <f t="shared" si="59"/>
        <v>7</v>
      </c>
      <c r="J60" s="155">
        <f t="shared" si="59"/>
        <v>0</v>
      </c>
      <c r="K60" s="155">
        <f t="shared" si="59"/>
        <v>10</v>
      </c>
      <c r="L60" s="170">
        <f t="shared" si="59"/>
        <v>3</v>
      </c>
      <c r="M60" s="155">
        <f t="shared" si="59"/>
        <v>10</v>
      </c>
      <c r="N60" s="170">
        <f t="shared" si="59"/>
        <v>0</v>
      </c>
      <c r="O60" s="11">
        <f t="shared" si="54"/>
        <v>3</v>
      </c>
      <c r="P60" s="11">
        <f t="shared" si="55"/>
        <v>-3</v>
      </c>
      <c r="Q60" s="11">
        <f t="shared" si="56"/>
        <v>-3</v>
      </c>
      <c r="R60" s="155"/>
      <c r="S60" s="170">
        <f t="shared" ref="S60:U60" si="60">SUM(S58:S59)</f>
        <v>160</v>
      </c>
      <c r="T60" s="170">
        <f t="shared" si="60"/>
        <v>0</v>
      </c>
      <c r="U60" s="170">
        <f t="shared" si="60"/>
        <v>160</v>
      </c>
      <c r="V60" s="11">
        <f t="shared" si="57"/>
        <v>-160</v>
      </c>
      <c r="W60" s="11">
        <f t="shared" si="58"/>
        <v>-160</v>
      </c>
      <c r="X60" s="155">
        <f t="shared" ref="X60:Z60" si="61">SUM(X58:X59)</f>
        <v>0</v>
      </c>
      <c r="Y60" s="155">
        <f t="shared" si="61"/>
        <v>0</v>
      </c>
      <c r="Z60" s="155">
        <f t="shared" si="61"/>
        <v>6</v>
      </c>
      <c r="AA60" s="155"/>
      <c r="AB60" s="160"/>
    </row>
    <row r="61" s="47" customFormat="1" ht="46.9" customHeight="1" spans="1:28">
      <c r="A61" s="171" t="s">
        <v>133</v>
      </c>
      <c r="B61" s="171"/>
      <c r="C61" s="171"/>
      <c r="D61" s="172"/>
      <c r="E61" s="173"/>
      <c r="F61" s="173"/>
      <c r="G61" s="173"/>
      <c r="H61" s="174"/>
      <c r="I61" s="175"/>
      <c r="J61" s="174"/>
      <c r="K61" s="174"/>
      <c r="L61" s="175"/>
      <c r="M61" s="174"/>
      <c r="N61" s="175"/>
      <c r="O61" s="175"/>
      <c r="P61" s="175"/>
      <c r="Q61" s="175"/>
      <c r="R61" s="176"/>
      <c r="S61" s="177"/>
      <c r="T61" s="177"/>
      <c r="U61" s="177"/>
      <c r="V61" s="177"/>
      <c r="W61" s="177"/>
      <c r="X61" s="178"/>
      <c r="Y61" s="178"/>
      <c r="Z61" s="178"/>
      <c r="AA61" s="178"/>
      <c r="AB61" s="171"/>
    </row>
    <row r="62" ht="32.4" spans="1:28">
      <c r="A62" s="104">
        <v>1</v>
      </c>
      <c r="B62" s="179" t="s">
        <v>134</v>
      </c>
      <c r="C62" s="15" t="s">
        <v>135</v>
      </c>
      <c r="D62" s="92" t="s">
        <v>136</v>
      </c>
      <c r="E62" s="149">
        <v>4</v>
      </c>
      <c r="F62" s="149">
        <v>1000</v>
      </c>
      <c r="G62" s="149">
        <f t="shared" si="52"/>
        <v>4000</v>
      </c>
      <c r="H62" s="93">
        <v>0</v>
      </c>
      <c r="I62" s="94">
        <v>0</v>
      </c>
      <c r="J62" s="93">
        <f t="shared" ref="J62:J72" si="62">SUM(H62,-I62)</f>
        <v>0</v>
      </c>
      <c r="K62" s="95">
        <v>6</v>
      </c>
      <c r="L62" s="96">
        <f t="shared" si="53"/>
        <v>6</v>
      </c>
      <c r="M62" s="95">
        <v>6</v>
      </c>
      <c r="N62" s="97">
        <f t="shared" ref="N62:N72" si="63">SUM(M62,-K62)</f>
        <v>0</v>
      </c>
      <c r="O62" s="153">
        <f t="shared" ref="O62:O73" si="64">SUM(L62+N62)</f>
        <v>6</v>
      </c>
      <c r="P62" s="153">
        <f t="shared" ref="P62:P73" si="65">E62-O62</f>
        <v>-2</v>
      </c>
      <c r="Q62" s="153">
        <f t="shared" ref="Q62:Q73" si="66">E62-L62</f>
        <v>-2</v>
      </c>
      <c r="R62" s="154">
        <v>550</v>
      </c>
      <c r="S62" s="112">
        <f t="shared" ref="S62:S72" si="67">SUM(L62*R62)</f>
        <v>3300</v>
      </c>
      <c r="T62" s="112">
        <f t="shared" ref="T62:T72" si="68">SUM(N62*R62)</f>
        <v>0</v>
      </c>
      <c r="U62" s="112">
        <f t="shared" ref="U62:U72" si="69">SUM(L62*R62,N62*R62)</f>
        <v>3300</v>
      </c>
      <c r="V62" s="112">
        <f t="shared" ref="V62:V73" si="70">G62-U62</f>
        <v>700</v>
      </c>
      <c r="W62" s="112">
        <f t="shared" ref="W62:W73" si="71">G62-S62</f>
        <v>700</v>
      </c>
      <c r="X62" s="180" t="s">
        <v>137</v>
      </c>
      <c r="Y62" s="181">
        <v>6</v>
      </c>
      <c r="Z62" s="181">
        <v>6</v>
      </c>
      <c r="AA62" s="181"/>
      <c r="AB62" s="23" t="s">
        <v>138</v>
      </c>
    </row>
    <row r="63" ht="64.8" spans="1:28">
      <c r="A63" s="104">
        <v>2</v>
      </c>
      <c r="B63" s="105"/>
      <c r="C63" s="113" t="s">
        <v>139</v>
      </c>
      <c r="D63" s="106"/>
      <c r="E63" s="149">
        <v>0</v>
      </c>
      <c r="F63" s="149">
        <v>2000</v>
      </c>
      <c r="G63" s="149">
        <v>0</v>
      </c>
      <c r="H63" s="93">
        <v>0</v>
      </c>
      <c r="I63" s="94">
        <v>0</v>
      </c>
      <c r="J63" s="93"/>
      <c r="K63" s="95">
        <v>2</v>
      </c>
      <c r="L63" s="96">
        <v>2</v>
      </c>
      <c r="M63" s="95">
        <v>2</v>
      </c>
      <c r="N63" s="97">
        <v>0</v>
      </c>
      <c r="O63" s="153">
        <v>2</v>
      </c>
      <c r="P63" s="153">
        <v>-2</v>
      </c>
      <c r="Q63" s="153">
        <v>-2</v>
      </c>
      <c r="R63" s="154">
        <v>2000</v>
      </c>
      <c r="S63" s="112">
        <v>4000</v>
      </c>
      <c r="T63" s="112">
        <v>0</v>
      </c>
      <c r="U63" s="112">
        <v>4000</v>
      </c>
      <c r="V63" s="112">
        <v>-4000</v>
      </c>
      <c r="W63" s="112">
        <v>-4000</v>
      </c>
      <c r="X63" s="182"/>
      <c r="Y63" s="181">
        <v>2</v>
      </c>
      <c r="Z63" s="181">
        <v>2</v>
      </c>
      <c r="AA63" s="181"/>
      <c r="AB63" s="23" t="s">
        <v>140</v>
      </c>
    </row>
    <row r="64" ht="21.6" spans="1:28">
      <c r="A64" s="104">
        <v>3</v>
      </c>
      <c r="B64" s="105"/>
      <c r="C64" s="15" t="s">
        <v>141</v>
      </c>
      <c r="D64" s="106"/>
      <c r="E64" s="149">
        <v>1</v>
      </c>
      <c r="F64" s="149">
        <v>100</v>
      </c>
      <c r="G64" s="149">
        <f t="shared" ref="G64:G72" si="72">F64*E64</f>
        <v>100</v>
      </c>
      <c r="H64" s="93">
        <v>0</v>
      </c>
      <c r="I64" s="94">
        <v>0</v>
      </c>
      <c r="J64" s="93">
        <f t="shared" si="62"/>
        <v>0</v>
      </c>
      <c r="K64" s="95">
        <v>2</v>
      </c>
      <c r="L64" s="96">
        <f t="shared" ref="L64:L72" si="73">SUM(K64,-I64)</f>
        <v>2</v>
      </c>
      <c r="M64" s="95">
        <v>2</v>
      </c>
      <c r="N64" s="97">
        <f t="shared" si="63"/>
        <v>0</v>
      </c>
      <c r="O64" s="153">
        <f t="shared" si="64"/>
        <v>2</v>
      </c>
      <c r="P64" s="153">
        <f t="shared" si="65"/>
        <v>-1</v>
      </c>
      <c r="Q64" s="153">
        <f t="shared" si="66"/>
        <v>-1</v>
      </c>
      <c r="R64" s="154">
        <v>120</v>
      </c>
      <c r="S64" s="112">
        <f t="shared" si="67"/>
        <v>240</v>
      </c>
      <c r="T64" s="112">
        <f t="shared" si="68"/>
        <v>0</v>
      </c>
      <c r="U64" s="112">
        <f t="shared" si="69"/>
        <v>240</v>
      </c>
      <c r="V64" s="112">
        <f t="shared" si="70"/>
        <v>-140</v>
      </c>
      <c r="W64" s="112">
        <f t="shared" si="71"/>
        <v>-140</v>
      </c>
      <c r="X64" s="182"/>
      <c r="Y64" s="181">
        <v>2</v>
      </c>
      <c r="Z64" s="183">
        <v>2</v>
      </c>
      <c r="AA64" s="181">
        <v>6</v>
      </c>
      <c r="AB64" s="23" t="s">
        <v>142</v>
      </c>
    </row>
    <row r="65" ht="32.4" spans="1:28">
      <c r="A65" s="104">
        <v>4</v>
      </c>
      <c r="B65" s="105"/>
      <c r="C65" s="15" t="s">
        <v>143</v>
      </c>
      <c r="D65" s="106"/>
      <c r="E65" s="149">
        <v>2</v>
      </c>
      <c r="F65" s="149">
        <v>60</v>
      </c>
      <c r="G65" s="149">
        <f t="shared" si="72"/>
        <v>120</v>
      </c>
      <c r="H65" s="93">
        <v>1</v>
      </c>
      <c r="I65" s="94">
        <v>1</v>
      </c>
      <c r="J65" s="93">
        <f t="shared" si="62"/>
        <v>0</v>
      </c>
      <c r="K65" s="95">
        <v>3</v>
      </c>
      <c r="L65" s="96">
        <f t="shared" si="73"/>
        <v>2</v>
      </c>
      <c r="M65" s="95">
        <v>3</v>
      </c>
      <c r="N65" s="97">
        <f t="shared" si="63"/>
        <v>0</v>
      </c>
      <c r="O65" s="153">
        <f t="shared" si="64"/>
        <v>2</v>
      </c>
      <c r="P65" s="153">
        <f t="shared" si="65"/>
        <v>0</v>
      </c>
      <c r="Q65" s="153">
        <f t="shared" si="66"/>
        <v>0</v>
      </c>
      <c r="R65" s="154">
        <v>25</v>
      </c>
      <c r="S65" s="112">
        <f t="shared" si="67"/>
        <v>50</v>
      </c>
      <c r="T65" s="112">
        <f t="shared" si="68"/>
        <v>0</v>
      </c>
      <c r="U65" s="112">
        <f t="shared" si="69"/>
        <v>50</v>
      </c>
      <c r="V65" s="112">
        <f t="shared" si="70"/>
        <v>70</v>
      </c>
      <c r="W65" s="112">
        <f t="shared" si="71"/>
        <v>70</v>
      </c>
      <c r="X65" s="182"/>
      <c r="Y65" s="181">
        <v>3</v>
      </c>
      <c r="Z65" s="181">
        <v>3</v>
      </c>
      <c r="AA65" s="181">
        <v>12</v>
      </c>
      <c r="AB65" s="23" t="s">
        <v>144</v>
      </c>
    </row>
    <row r="66" ht="32.4" spans="1:28">
      <c r="A66" s="104">
        <v>5</v>
      </c>
      <c r="B66" s="105"/>
      <c r="C66" s="15" t="s">
        <v>145</v>
      </c>
      <c r="D66" s="106"/>
      <c r="E66" s="149">
        <v>1</v>
      </c>
      <c r="F66" s="149">
        <v>400</v>
      </c>
      <c r="G66" s="149">
        <f t="shared" si="72"/>
        <v>400</v>
      </c>
      <c r="H66" s="93">
        <v>1</v>
      </c>
      <c r="I66" s="94">
        <v>1</v>
      </c>
      <c r="J66" s="93">
        <f t="shared" si="62"/>
        <v>0</v>
      </c>
      <c r="K66" s="95">
        <v>2</v>
      </c>
      <c r="L66" s="96">
        <f t="shared" si="73"/>
        <v>1</v>
      </c>
      <c r="M66" s="95">
        <v>2</v>
      </c>
      <c r="N66" s="97">
        <f t="shared" si="63"/>
        <v>0</v>
      </c>
      <c r="O66" s="153">
        <f t="shared" si="64"/>
        <v>1</v>
      </c>
      <c r="P66" s="153">
        <f t="shared" si="65"/>
        <v>0</v>
      </c>
      <c r="Q66" s="153">
        <f t="shared" si="66"/>
        <v>0</v>
      </c>
      <c r="R66" s="154">
        <v>280</v>
      </c>
      <c r="S66" s="112">
        <f t="shared" si="67"/>
        <v>280</v>
      </c>
      <c r="T66" s="112">
        <f t="shared" si="68"/>
        <v>0</v>
      </c>
      <c r="U66" s="112">
        <f t="shared" si="69"/>
        <v>280</v>
      </c>
      <c r="V66" s="112">
        <f t="shared" si="70"/>
        <v>120</v>
      </c>
      <c r="W66" s="112">
        <f t="shared" si="71"/>
        <v>120</v>
      </c>
      <c r="X66" s="182"/>
      <c r="Y66" s="181">
        <v>2</v>
      </c>
      <c r="Z66" s="181">
        <v>2</v>
      </c>
      <c r="AA66" s="181">
        <v>12</v>
      </c>
      <c r="AB66" s="23" t="s">
        <v>146</v>
      </c>
    </row>
    <row r="67" ht="32.4" spans="1:28">
      <c r="A67" s="104">
        <v>6</v>
      </c>
      <c r="B67" s="105"/>
      <c r="C67" s="15" t="s">
        <v>147</v>
      </c>
      <c r="D67" s="106"/>
      <c r="E67" s="149">
        <v>1</v>
      </c>
      <c r="F67" s="149">
        <v>60</v>
      </c>
      <c r="G67" s="149">
        <f t="shared" si="72"/>
        <v>60</v>
      </c>
      <c r="H67" s="93">
        <v>1</v>
      </c>
      <c r="I67" s="94">
        <v>1</v>
      </c>
      <c r="J67" s="93">
        <f t="shared" si="62"/>
        <v>0</v>
      </c>
      <c r="K67" s="95">
        <v>2</v>
      </c>
      <c r="L67" s="96">
        <f t="shared" si="73"/>
        <v>1</v>
      </c>
      <c r="M67" s="95">
        <v>2</v>
      </c>
      <c r="N67" s="97">
        <f t="shared" si="63"/>
        <v>0</v>
      </c>
      <c r="O67" s="153">
        <f t="shared" si="64"/>
        <v>1</v>
      </c>
      <c r="P67" s="153">
        <f t="shared" si="65"/>
        <v>0</v>
      </c>
      <c r="Q67" s="153">
        <f t="shared" si="66"/>
        <v>0</v>
      </c>
      <c r="R67" s="154">
        <v>220</v>
      </c>
      <c r="S67" s="112">
        <f t="shared" si="67"/>
        <v>220</v>
      </c>
      <c r="T67" s="112">
        <f t="shared" si="68"/>
        <v>0</v>
      </c>
      <c r="U67" s="112">
        <f t="shared" si="69"/>
        <v>220</v>
      </c>
      <c r="V67" s="112">
        <f t="shared" si="70"/>
        <v>-160</v>
      </c>
      <c r="W67" s="112">
        <f t="shared" si="71"/>
        <v>-160</v>
      </c>
      <c r="X67" s="182"/>
      <c r="Y67" s="181">
        <v>2</v>
      </c>
      <c r="Z67" s="181">
        <v>2</v>
      </c>
      <c r="AA67" s="181">
        <v>12</v>
      </c>
      <c r="AB67" s="23" t="s">
        <v>148</v>
      </c>
    </row>
    <row r="68" ht="32.4" spans="1:28">
      <c r="A68" s="104">
        <v>7</v>
      </c>
      <c r="B68" s="105"/>
      <c r="C68" s="15" t="s">
        <v>149</v>
      </c>
      <c r="D68" s="106"/>
      <c r="E68" s="149">
        <v>1</v>
      </c>
      <c r="F68" s="149">
        <v>30</v>
      </c>
      <c r="G68" s="149">
        <f t="shared" si="72"/>
        <v>30</v>
      </c>
      <c r="H68" s="93">
        <v>1</v>
      </c>
      <c r="I68" s="94">
        <v>1</v>
      </c>
      <c r="J68" s="93">
        <f t="shared" si="62"/>
        <v>0</v>
      </c>
      <c r="K68" s="95">
        <v>2</v>
      </c>
      <c r="L68" s="96">
        <f t="shared" si="73"/>
        <v>1</v>
      </c>
      <c r="M68" s="95">
        <v>2</v>
      </c>
      <c r="N68" s="97">
        <f t="shared" si="63"/>
        <v>0</v>
      </c>
      <c r="O68" s="153">
        <f t="shared" si="64"/>
        <v>1</v>
      </c>
      <c r="P68" s="153">
        <f t="shared" si="65"/>
        <v>0</v>
      </c>
      <c r="Q68" s="153">
        <f t="shared" si="66"/>
        <v>0</v>
      </c>
      <c r="R68" s="154">
        <v>30</v>
      </c>
      <c r="S68" s="112">
        <f t="shared" si="67"/>
        <v>30</v>
      </c>
      <c r="T68" s="112">
        <f t="shared" si="68"/>
        <v>0</v>
      </c>
      <c r="U68" s="112">
        <f t="shared" si="69"/>
        <v>30</v>
      </c>
      <c r="V68" s="112">
        <f t="shared" si="70"/>
        <v>0</v>
      </c>
      <c r="W68" s="112">
        <f t="shared" si="71"/>
        <v>0</v>
      </c>
      <c r="X68" s="184"/>
      <c r="Y68" s="181">
        <v>2</v>
      </c>
      <c r="Z68" s="181">
        <v>2</v>
      </c>
      <c r="AA68" s="181">
        <v>12</v>
      </c>
      <c r="AB68" s="23" t="s">
        <v>150</v>
      </c>
    </row>
    <row r="69" ht="21.6" spans="1:28">
      <c r="A69" s="104">
        <v>8</v>
      </c>
      <c r="B69" s="105"/>
      <c r="C69" s="15" t="s">
        <v>151</v>
      </c>
      <c r="D69" s="106"/>
      <c r="E69" s="149">
        <v>3</v>
      </c>
      <c r="F69" s="149">
        <v>600</v>
      </c>
      <c r="G69" s="149">
        <f t="shared" si="72"/>
        <v>1800</v>
      </c>
      <c r="H69" s="93">
        <v>2</v>
      </c>
      <c r="I69" s="94">
        <v>0</v>
      </c>
      <c r="J69" s="93">
        <f t="shared" si="62"/>
        <v>2</v>
      </c>
      <c r="K69" s="95">
        <v>0</v>
      </c>
      <c r="L69" s="96">
        <f t="shared" si="73"/>
        <v>0</v>
      </c>
      <c r="M69" s="95">
        <v>0</v>
      </c>
      <c r="N69" s="97">
        <f t="shared" si="63"/>
        <v>0</v>
      </c>
      <c r="O69" s="153">
        <f t="shared" si="64"/>
        <v>0</v>
      </c>
      <c r="P69" s="153">
        <f t="shared" si="65"/>
        <v>3</v>
      </c>
      <c r="Q69" s="153">
        <f t="shared" si="66"/>
        <v>3</v>
      </c>
      <c r="R69" s="154"/>
      <c r="S69" s="112">
        <f t="shared" si="67"/>
        <v>0</v>
      </c>
      <c r="T69" s="112">
        <f t="shared" si="68"/>
        <v>0</v>
      </c>
      <c r="U69" s="112">
        <f t="shared" si="69"/>
        <v>0</v>
      </c>
      <c r="V69" s="112">
        <f t="shared" si="70"/>
        <v>1800</v>
      </c>
      <c r="W69" s="112">
        <f t="shared" si="71"/>
        <v>1800</v>
      </c>
      <c r="X69" s="181">
        <v>0</v>
      </c>
      <c r="Y69" s="181">
        <v>0</v>
      </c>
      <c r="Z69" s="181">
        <f>SUM(L69,-X69,AE61-Y69)</f>
        <v>0</v>
      </c>
      <c r="AA69" s="181">
        <v>12</v>
      </c>
      <c r="AB69" s="23"/>
    </row>
    <row r="70" spans="1:28">
      <c r="A70" s="104">
        <v>9</v>
      </c>
      <c r="B70" s="105"/>
      <c r="C70" s="15" t="s">
        <v>152</v>
      </c>
      <c r="D70" s="106"/>
      <c r="E70" s="149">
        <v>1</v>
      </c>
      <c r="F70" s="149">
        <v>120</v>
      </c>
      <c r="G70" s="149">
        <f t="shared" si="72"/>
        <v>120</v>
      </c>
      <c r="H70" s="93">
        <v>0</v>
      </c>
      <c r="I70" s="94">
        <v>0</v>
      </c>
      <c r="J70" s="93">
        <f t="shared" si="62"/>
        <v>0</v>
      </c>
      <c r="K70" s="95">
        <v>0</v>
      </c>
      <c r="L70" s="96">
        <f t="shared" si="73"/>
        <v>0</v>
      </c>
      <c r="M70" s="95">
        <v>0</v>
      </c>
      <c r="N70" s="97">
        <f t="shared" si="63"/>
        <v>0</v>
      </c>
      <c r="O70" s="153">
        <f t="shared" si="64"/>
        <v>0</v>
      </c>
      <c r="P70" s="153">
        <f t="shared" si="65"/>
        <v>1</v>
      </c>
      <c r="Q70" s="153">
        <f t="shared" si="66"/>
        <v>1</v>
      </c>
      <c r="R70" s="154"/>
      <c r="S70" s="112">
        <f t="shared" si="67"/>
        <v>0</v>
      </c>
      <c r="T70" s="112">
        <f t="shared" si="68"/>
        <v>0</v>
      </c>
      <c r="U70" s="112">
        <f t="shared" si="69"/>
        <v>0</v>
      </c>
      <c r="V70" s="112">
        <f t="shared" si="70"/>
        <v>120</v>
      </c>
      <c r="W70" s="112">
        <f t="shared" si="71"/>
        <v>120</v>
      </c>
      <c r="X70" s="183">
        <f>SUM(U70,-N70)</f>
        <v>0</v>
      </c>
      <c r="Y70" s="181">
        <v>0</v>
      </c>
      <c r="Z70" s="181">
        <f>SUM(L70,-X70,-Y70)</f>
        <v>0</v>
      </c>
      <c r="AA70" s="181">
        <v>12</v>
      </c>
      <c r="AB70" s="23"/>
    </row>
    <row r="71" ht="21.6" spans="1:28">
      <c r="A71" s="104">
        <v>10</v>
      </c>
      <c r="B71" s="105"/>
      <c r="C71" s="15" t="s">
        <v>153</v>
      </c>
      <c r="D71" s="106"/>
      <c r="E71" s="149">
        <v>2</v>
      </c>
      <c r="F71" s="149">
        <v>700</v>
      </c>
      <c r="G71" s="149">
        <f t="shared" si="72"/>
        <v>1400</v>
      </c>
      <c r="H71" s="93">
        <v>1</v>
      </c>
      <c r="I71" s="94">
        <v>1</v>
      </c>
      <c r="J71" s="93">
        <f t="shared" si="62"/>
        <v>0</v>
      </c>
      <c r="K71" s="95">
        <v>1</v>
      </c>
      <c r="L71" s="96">
        <f t="shared" si="73"/>
        <v>0</v>
      </c>
      <c r="M71" s="95">
        <v>1</v>
      </c>
      <c r="N71" s="97">
        <f t="shared" si="63"/>
        <v>0</v>
      </c>
      <c r="O71" s="153">
        <f t="shared" si="64"/>
        <v>0</v>
      </c>
      <c r="P71" s="153">
        <f t="shared" si="65"/>
        <v>2</v>
      </c>
      <c r="Q71" s="153">
        <f t="shared" si="66"/>
        <v>2</v>
      </c>
      <c r="R71" s="154"/>
      <c r="S71" s="112">
        <f t="shared" si="67"/>
        <v>0</v>
      </c>
      <c r="T71" s="112">
        <f t="shared" si="68"/>
        <v>0</v>
      </c>
      <c r="U71" s="112">
        <f t="shared" si="69"/>
        <v>0</v>
      </c>
      <c r="V71" s="112">
        <f t="shared" si="70"/>
        <v>1400</v>
      </c>
      <c r="W71" s="112">
        <f t="shared" si="71"/>
        <v>1400</v>
      </c>
      <c r="X71" s="181">
        <v>1</v>
      </c>
      <c r="Y71" s="181">
        <v>1</v>
      </c>
      <c r="Z71" s="181">
        <v>1</v>
      </c>
      <c r="AA71" s="181"/>
      <c r="AB71" s="23"/>
    </row>
    <row r="72" s="45" customFormat="1" spans="1:28">
      <c r="A72" s="104">
        <v>11</v>
      </c>
      <c r="B72" s="185"/>
      <c r="C72" s="15" t="s">
        <v>154</v>
      </c>
      <c r="D72" s="106"/>
      <c r="E72" s="149">
        <v>2</v>
      </c>
      <c r="F72" s="149">
        <v>200</v>
      </c>
      <c r="G72" s="149">
        <f t="shared" si="72"/>
        <v>400</v>
      </c>
      <c r="H72" s="93">
        <v>0</v>
      </c>
      <c r="I72" s="94">
        <v>0</v>
      </c>
      <c r="J72" s="93">
        <f t="shared" si="62"/>
        <v>0</v>
      </c>
      <c r="K72" s="95">
        <v>0</v>
      </c>
      <c r="L72" s="96">
        <f t="shared" si="73"/>
        <v>0</v>
      </c>
      <c r="M72" s="95">
        <v>0</v>
      </c>
      <c r="N72" s="97">
        <f t="shared" si="63"/>
        <v>0</v>
      </c>
      <c r="O72" s="153">
        <f t="shared" si="64"/>
        <v>0</v>
      </c>
      <c r="P72" s="153">
        <f t="shared" si="65"/>
        <v>2</v>
      </c>
      <c r="Q72" s="153">
        <f t="shared" si="66"/>
        <v>2</v>
      </c>
      <c r="R72" s="154"/>
      <c r="S72" s="112">
        <f t="shared" si="67"/>
        <v>0</v>
      </c>
      <c r="T72" s="112">
        <f t="shared" si="68"/>
        <v>0</v>
      </c>
      <c r="U72" s="112">
        <f t="shared" si="69"/>
        <v>0</v>
      </c>
      <c r="V72" s="112">
        <f t="shared" si="70"/>
        <v>400</v>
      </c>
      <c r="W72" s="112">
        <f t="shared" si="71"/>
        <v>400</v>
      </c>
      <c r="X72" s="181">
        <v>0</v>
      </c>
      <c r="Y72" s="181">
        <v>0</v>
      </c>
      <c r="Z72" s="181">
        <v>0</v>
      </c>
      <c r="AA72" s="181"/>
      <c r="AB72" s="23"/>
    </row>
    <row r="73" ht="25.15" customHeight="1" spans="1:28">
      <c r="A73" s="186" t="s">
        <v>155</v>
      </c>
      <c r="B73" s="187"/>
      <c r="C73" s="188"/>
      <c r="D73" s="23"/>
      <c r="E73" s="15">
        <f>SUM(E62:E72)</f>
        <v>18</v>
      </c>
      <c r="F73" s="15"/>
      <c r="G73" s="15">
        <f>SUM(G62:G72)</f>
        <v>8430</v>
      </c>
      <c r="H73" s="189">
        <f t="shared" ref="H73:N73" si="74">SUM(H62:H72)</f>
        <v>7</v>
      </c>
      <c r="I73" s="190">
        <f t="shared" si="74"/>
        <v>5</v>
      </c>
      <c r="J73" s="189">
        <f t="shared" si="74"/>
        <v>2</v>
      </c>
      <c r="K73" s="189">
        <f t="shared" si="74"/>
        <v>20</v>
      </c>
      <c r="L73" s="190">
        <f t="shared" si="74"/>
        <v>15</v>
      </c>
      <c r="M73" s="189">
        <f t="shared" si="74"/>
        <v>20</v>
      </c>
      <c r="N73" s="190">
        <f t="shared" si="74"/>
        <v>0</v>
      </c>
      <c r="O73" s="11">
        <f t="shared" si="64"/>
        <v>15</v>
      </c>
      <c r="P73" s="11">
        <f t="shared" si="65"/>
        <v>3</v>
      </c>
      <c r="Q73" s="11">
        <f t="shared" si="66"/>
        <v>3</v>
      </c>
      <c r="R73" s="189"/>
      <c r="S73" s="190">
        <f>SUM(S62:S72)</f>
        <v>8120</v>
      </c>
      <c r="T73" s="190">
        <f>SUM(T62:T72)</f>
        <v>0</v>
      </c>
      <c r="U73" s="190">
        <f>SUM(U62:U72)</f>
        <v>8120</v>
      </c>
      <c r="V73" s="11">
        <f t="shared" si="70"/>
        <v>310</v>
      </c>
      <c r="W73" s="11">
        <f t="shared" si="71"/>
        <v>310</v>
      </c>
      <c r="X73" s="189">
        <f>SUM(X62:X72)</f>
        <v>1</v>
      </c>
      <c r="Y73" s="189">
        <f>SUM(Y62:Y72)</f>
        <v>20</v>
      </c>
      <c r="Z73" s="189">
        <f>SUM(Z62:Z72)</f>
        <v>20</v>
      </c>
      <c r="AA73" s="155"/>
      <c r="AB73" s="23"/>
    </row>
    <row r="74" ht="49.9" customHeight="1" spans="1:28">
      <c r="A74" s="134" t="s">
        <v>156</v>
      </c>
      <c r="B74" s="134"/>
      <c r="C74" s="134"/>
      <c r="D74" s="191"/>
      <c r="E74" s="192"/>
      <c r="F74" s="192"/>
      <c r="G74" s="192"/>
      <c r="H74" s="174"/>
      <c r="I74" s="175"/>
      <c r="J74" s="174"/>
      <c r="K74" s="174"/>
      <c r="L74" s="175"/>
      <c r="M74" s="174"/>
      <c r="N74" s="175"/>
      <c r="O74" s="175"/>
      <c r="P74" s="175"/>
      <c r="Q74" s="175"/>
      <c r="R74" s="176"/>
      <c r="S74" s="177"/>
      <c r="T74" s="177"/>
      <c r="U74" s="177"/>
      <c r="V74" s="177"/>
      <c r="W74" s="177"/>
      <c r="X74" s="178"/>
      <c r="Y74" s="178"/>
      <c r="Z74" s="178"/>
      <c r="AA74" s="178"/>
      <c r="AB74" s="171"/>
    </row>
    <row r="75" ht="21.6" spans="1:28">
      <c r="A75" s="104">
        <v>1</v>
      </c>
      <c r="B75" s="193" t="s">
        <v>157</v>
      </c>
      <c r="C75" s="104" t="s">
        <v>158</v>
      </c>
      <c r="D75" s="194" t="s">
        <v>159</v>
      </c>
      <c r="E75" s="195">
        <v>8</v>
      </c>
      <c r="F75" s="195">
        <v>70</v>
      </c>
      <c r="G75" s="195">
        <f t="shared" ref="G75:G79" si="75">F75*E75</f>
        <v>560</v>
      </c>
      <c r="H75" s="196">
        <v>6</v>
      </c>
      <c r="I75" s="94">
        <v>2</v>
      </c>
      <c r="J75" s="196">
        <f t="shared" ref="J75:J79" si="76">SUM(H75,-I75)</f>
        <v>4</v>
      </c>
      <c r="K75" s="95">
        <v>0</v>
      </c>
      <c r="L75" s="96">
        <v>0</v>
      </c>
      <c r="M75" s="95">
        <v>0</v>
      </c>
      <c r="N75" s="96">
        <f>SUM(M75,-K75)</f>
        <v>0</v>
      </c>
      <c r="O75" s="96">
        <f t="shared" ref="O75:O80" si="77">SUM(L75+N75)</f>
        <v>0</v>
      </c>
      <c r="P75" s="96">
        <f t="shared" ref="P75:P80" si="78">E75-O75</f>
        <v>8</v>
      </c>
      <c r="Q75" s="96">
        <f t="shared" ref="Q75:Q80" si="79">E75-L75</f>
        <v>8</v>
      </c>
      <c r="R75" s="154">
        <v>70</v>
      </c>
      <c r="S75" s="112">
        <f t="shared" ref="S75:S79" si="80">SUM(L75*R75)</f>
        <v>0</v>
      </c>
      <c r="T75" s="112">
        <f t="shared" ref="T75:T79" si="81">SUM(N75*R75)</f>
        <v>0</v>
      </c>
      <c r="U75" s="112">
        <f t="shared" ref="U75:U79" si="82">SUM(L75*R75,N75*R75)</f>
        <v>0</v>
      </c>
      <c r="V75" s="112">
        <f t="shared" ref="V75:V80" si="83">G75-U75</f>
        <v>560</v>
      </c>
      <c r="W75" s="112">
        <f t="shared" ref="W75:W80" si="84">G75-S75</f>
        <v>560</v>
      </c>
      <c r="X75" s="197">
        <v>0</v>
      </c>
      <c r="Y75" s="197">
        <v>0</v>
      </c>
      <c r="Z75" s="198">
        <f t="shared" ref="Z75:Z79" si="85">SUM(L75,-X75,-Y75)</f>
        <v>0</v>
      </c>
      <c r="AA75" s="181">
        <v>4</v>
      </c>
      <c r="AB75" s="199" t="s">
        <v>160</v>
      </c>
    </row>
    <row r="76" ht="21.6" spans="1:28">
      <c r="A76" s="104">
        <v>2</v>
      </c>
      <c r="B76" s="193"/>
      <c r="C76" s="104" t="s">
        <v>161</v>
      </c>
      <c r="D76" s="200"/>
      <c r="E76" s="195">
        <v>7</v>
      </c>
      <c r="F76" s="195">
        <v>120</v>
      </c>
      <c r="G76" s="195">
        <f t="shared" si="75"/>
        <v>840</v>
      </c>
      <c r="H76" s="196">
        <v>0</v>
      </c>
      <c r="I76" s="94">
        <v>0</v>
      </c>
      <c r="J76" s="196">
        <f t="shared" si="76"/>
        <v>0</v>
      </c>
      <c r="K76" s="95">
        <v>6</v>
      </c>
      <c r="L76" s="96">
        <v>6</v>
      </c>
      <c r="M76" s="95">
        <v>0</v>
      </c>
      <c r="N76" s="96">
        <v>0</v>
      </c>
      <c r="O76" s="96">
        <f t="shared" si="77"/>
        <v>6</v>
      </c>
      <c r="P76" s="96">
        <f t="shared" si="78"/>
        <v>1</v>
      </c>
      <c r="Q76" s="96">
        <f t="shared" si="79"/>
        <v>1</v>
      </c>
      <c r="R76" s="154">
        <v>80</v>
      </c>
      <c r="S76" s="112">
        <f t="shared" si="80"/>
        <v>480</v>
      </c>
      <c r="T76" s="112">
        <f t="shared" si="81"/>
        <v>0</v>
      </c>
      <c r="U76" s="112">
        <f t="shared" si="82"/>
        <v>480</v>
      </c>
      <c r="V76" s="112">
        <f t="shared" si="83"/>
        <v>360</v>
      </c>
      <c r="W76" s="112">
        <f t="shared" si="84"/>
        <v>360</v>
      </c>
      <c r="X76" s="197">
        <v>1</v>
      </c>
      <c r="Y76" s="197">
        <v>0</v>
      </c>
      <c r="Z76" s="198">
        <f t="shared" si="85"/>
        <v>5</v>
      </c>
      <c r="AA76" s="181">
        <v>4</v>
      </c>
      <c r="AB76" s="199"/>
    </row>
    <row r="77" spans="1:28">
      <c r="A77" s="104">
        <v>3</v>
      </c>
      <c r="B77" s="193"/>
      <c r="C77" s="104" t="s">
        <v>162</v>
      </c>
      <c r="D77" s="200"/>
      <c r="E77" s="195">
        <v>2</v>
      </c>
      <c r="F77" s="195">
        <v>60</v>
      </c>
      <c r="G77" s="195">
        <f t="shared" si="75"/>
        <v>120</v>
      </c>
      <c r="H77" s="196">
        <v>0</v>
      </c>
      <c r="I77" s="94">
        <v>0</v>
      </c>
      <c r="J77" s="196">
        <f t="shared" si="76"/>
        <v>0</v>
      </c>
      <c r="K77" s="95">
        <v>1</v>
      </c>
      <c r="L77" s="96">
        <f>SUM(K77,-I77)</f>
        <v>1</v>
      </c>
      <c r="M77" s="95">
        <v>0</v>
      </c>
      <c r="N77" s="96">
        <v>0</v>
      </c>
      <c r="O77" s="96">
        <f t="shared" si="77"/>
        <v>1</v>
      </c>
      <c r="P77" s="96">
        <f t="shared" si="78"/>
        <v>1</v>
      </c>
      <c r="Q77" s="96">
        <f t="shared" si="79"/>
        <v>1</v>
      </c>
      <c r="R77" s="154">
        <v>40</v>
      </c>
      <c r="S77" s="112">
        <f t="shared" si="80"/>
        <v>40</v>
      </c>
      <c r="T77" s="112">
        <f t="shared" si="81"/>
        <v>0</v>
      </c>
      <c r="U77" s="112">
        <f t="shared" si="82"/>
        <v>40</v>
      </c>
      <c r="V77" s="112">
        <f t="shared" si="83"/>
        <v>80</v>
      </c>
      <c r="W77" s="112">
        <f t="shared" si="84"/>
        <v>80</v>
      </c>
      <c r="X77" s="197">
        <v>0</v>
      </c>
      <c r="Y77" s="197">
        <v>0</v>
      </c>
      <c r="Z77" s="198">
        <f t="shared" si="85"/>
        <v>1</v>
      </c>
      <c r="AA77" s="181">
        <v>4</v>
      </c>
      <c r="AB77" s="199"/>
    </row>
    <row r="78" ht="21.6" spans="1:28">
      <c r="A78" s="104">
        <v>4</v>
      </c>
      <c r="B78" s="193"/>
      <c r="C78" s="104" t="s">
        <v>163</v>
      </c>
      <c r="D78" s="200"/>
      <c r="E78" s="195">
        <v>1</v>
      </c>
      <c r="F78" s="195">
        <v>50</v>
      </c>
      <c r="G78" s="195">
        <f t="shared" si="75"/>
        <v>50</v>
      </c>
      <c r="H78" s="196">
        <v>1</v>
      </c>
      <c r="I78" s="94">
        <v>0</v>
      </c>
      <c r="J78" s="196">
        <f t="shared" si="76"/>
        <v>1</v>
      </c>
      <c r="K78" s="95">
        <v>1</v>
      </c>
      <c r="L78" s="96">
        <f>SUM(K78,-I78)</f>
        <v>1</v>
      </c>
      <c r="M78" s="95">
        <v>0</v>
      </c>
      <c r="N78" s="96">
        <v>0</v>
      </c>
      <c r="O78" s="96">
        <f t="shared" si="77"/>
        <v>1</v>
      </c>
      <c r="P78" s="96">
        <f t="shared" si="78"/>
        <v>0</v>
      </c>
      <c r="Q78" s="96">
        <f t="shared" si="79"/>
        <v>0</v>
      </c>
      <c r="R78" s="154">
        <v>20</v>
      </c>
      <c r="S78" s="112">
        <f t="shared" si="80"/>
        <v>20</v>
      </c>
      <c r="T78" s="112">
        <f t="shared" si="81"/>
        <v>0</v>
      </c>
      <c r="U78" s="112">
        <f t="shared" si="82"/>
        <v>20</v>
      </c>
      <c r="V78" s="112">
        <f t="shared" si="83"/>
        <v>30</v>
      </c>
      <c r="W78" s="112">
        <f t="shared" si="84"/>
        <v>30</v>
      </c>
      <c r="X78" s="197">
        <v>0</v>
      </c>
      <c r="Y78" s="197">
        <v>0</v>
      </c>
      <c r="Z78" s="198">
        <f t="shared" si="85"/>
        <v>1</v>
      </c>
      <c r="AA78" s="181">
        <v>4</v>
      </c>
      <c r="AB78" s="199"/>
    </row>
    <row r="79" ht="21.6" spans="1:28">
      <c r="A79" s="119">
        <v>5</v>
      </c>
      <c r="B79" s="179"/>
      <c r="C79" s="119" t="s">
        <v>164</v>
      </c>
      <c r="D79" s="200"/>
      <c r="E79" s="201">
        <v>2</v>
      </c>
      <c r="F79" s="195">
        <v>60</v>
      </c>
      <c r="G79" s="195">
        <f t="shared" si="75"/>
        <v>120</v>
      </c>
      <c r="H79" s="196">
        <v>1</v>
      </c>
      <c r="I79" s="94">
        <v>0</v>
      </c>
      <c r="J79" s="196">
        <f t="shared" si="76"/>
        <v>1</v>
      </c>
      <c r="K79" s="95">
        <v>1</v>
      </c>
      <c r="L79" s="96">
        <v>1</v>
      </c>
      <c r="M79" s="95">
        <v>0</v>
      </c>
      <c r="N79" s="96">
        <v>0</v>
      </c>
      <c r="O79" s="96">
        <f t="shared" si="77"/>
        <v>1</v>
      </c>
      <c r="P79" s="96">
        <f t="shared" si="78"/>
        <v>1</v>
      </c>
      <c r="Q79" s="96">
        <f t="shared" si="79"/>
        <v>1</v>
      </c>
      <c r="R79" s="154">
        <v>60</v>
      </c>
      <c r="S79" s="112">
        <f t="shared" si="80"/>
        <v>60</v>
      </c>
      <c r="T79" s="112">
        <f t="shared" si="81"/>
        <v>0</v>
      </c>
      <c r="U79" s="112">
        <f t="shared" si="82"/>
        <v>60</v>
      </c>
      <c r="V79" s="112">
        <f t="shared" si="83"/>
        <v>60</v>
      </c>
      <c r="W79" s="112">
        <f t="shared" si="84"/>
        <v>60</v>
      </c>
      <c r="X79" s="197">
        <v>0</v>
      </c>
      <c r="Y79" s="197">
        <v>0</v>
      </c>
      <c r="Z79" s="198">
        <f t="shared" si="85"/>
        <v>1</v>
      </c>
      <c r="AA79" s="181">
        <v>6</v>
      </c>
      <c r="AB79" s="199"/>
    </row>
    <row r="80" spans="1:28">
      <c r="A80" s="193" t="s">
        <v>165</v>
      </c>
      <c r="B80" s="104"/>
      <c r="C80" s="104"/>
      <c r="D80" s="202"/>
      <c r="E80" s="104">
        <f t="shared" ref="E80:N80" si="86">SUM(E75:E79)</f>
        <v>20</v>
      </c>
      <c r="F80" s="104"/>
      <c r="G80" s="104">
        <f t="shared" si="86"/>
        <v>1690</v>
      </c>
      <c r="H80" s="203">
        <f t="shared" si="86"/>
        <v>8</v>
      </c>
      <c r="I80" s="204">
        <f t="shared" si="86"/>
        <v>2</v>
      </c>
      <c r="J80" s="203">
        <f t="shared" si="86"/>
        <v>6</v>
      </c>
      <c r="K80" s="203">
        <f t="shared" si="86"/>
        <v>9</v>
      </c>
      <c r="L80" s="204">
        <f t="shared" si="86"/>
        <v>9</v>
      </c>
      <c r="M80" s="203">
        <f t="shared" si="86"/>
        <v>0</v>
      </c>
      <c r="N80" s="204">
        <f t="shared" si="86"/>
        <v>0</v>
      </c>
      <c r="O80" s="29">
        <f t="shared" si="77"/>
        <v>9</v>
      </c>
      <c r="P80" s="29">
        <f t="shared" si="78"/>
        <v>11</v>
      </c>
      <c r="Q80" s="29">
        <f t="shared" si="79"/>
        <v>11</v>
      </c>
      <c r="R80" s="203"/>
      <c r="S80" s="204">
        <f t="shared" ref="S80:U80" si="87">SUM(S75:S79)</f>
        <v>600</v>
      </c>
      <c r="T80" s="204">
        <f t="shared" si="87"/>
        <v>0</v>
      </c>
      <c r="U80" s="204">
        <f t="shared" si="87"/>
        <v>600</v>
      </c>
      <c r="V80" s="11">
        <f t="shared" si="83"/>
        <v>1090</v>
      </c>
      <c r="W80" s="11">
        <f t="shared" si="84"/>
        <v>1090</v>
      </c>
      <c r="X80" s="203">
        <f t="shared" ref="X80:Z80" si="88">SUM(X75:X79)</f>
        <v>1</v>
      </c>
      <c r="Y80" s="203">
        <f t="shared" si="88"/>
        <v>0</v>
      </c>
      <c r="Z80" s="203">
        <f t="shared" si="88"/>
        <v>8</v>
      </c>
      <c r="AA80" s="15"/>
      <c r="AB80" s="199"/>
    </row>
    <row r="81" ht="48" customHeight="1" spans="1:28">
      <c r="A81" s="205" t="s">
        <v>166</v>
      </c>
      <c r="B81" s="205"/>
      <c r="C81" s="205"/>
      <c r="D81" s="206"/>
      <c r="E81" s="207"/>
      <c r="F81" s="207"/>
      <c r="G81" s="207"/>
      <c r="H81" s="208"/>
      <c r="I81" s="209"/>
      <c r="J81" s="208"/>
      <c r="K81" s="208"/>
      <c r="L81" s="209"/>
      <c r="M81" s="208"/>
      <c r="N81" s="209"/>
      <c r="O81" s="209"/>
      <c r="P81" s="209"/>
      <c r="Q81" s="209"/>
      <c r="R81" s="210"/>
      <c r="S81" s="211"/>
      <c r="T81" s="211"/>
      <c r="U81" s="211"/>
      <c r="V81" s="211"/>
      <c r="W81" s="211"/>
      <c r="X81" s="212"/>
      <c r="Y81" s="212"/>
      <c r="Z81" s="212"/>
      <c r="AA81" s="212"/>
      <c r="AB81" s="205"/>
    </row>
    <row r="82" s="47" customFormat="1" spans="1:28">
      <c r="A82" s="104">
        <v>1</v>
      </c>
      <c r="B82" s="105" t="s">
        <v>167</v>
      </c>
      <c r="C82" s="143" t="s">
        <v>168</v>
      </c>
      <c r="D82" s="106" t="s">
        <v>169</v>
      </c>
      <c r="E82" s="213" t="s">
        <v>169</v>
      </c>
      <c r="F82" s="213"/>
      <c r="G82" s="213"/>
      <c r="H82" s="108">
        <v>2</v>
      </c>
      <c r="I82" s="94">
        <v>2</v>
      </c>
      <c r="J82" s="145">
        <f t="shared" ref="J82:J93" si="89">SUM(H82,-I82)</f>
        <v>0</v>
      </c>
      <c r="K82" s="95">
        <v>3</v>
      </c>
      <c r="L82" s="96">
        <f t="shared" ref="L82:L93" si="90">SUM(K82,-I82)</f>
        <v>1</v>
      </c>
      <c r="M82" s="95">
        <v>3</v>
      </c>
      <c r="N82" s="98">
        <f t="shared" ref="N82:N93" si="91">SUM(M82,-K82)</f>
        <v>0</v>
      </c>
      <c r="O82" s="98">
        <f t="shared" ref="O82:O96" si="92">SUM(L82+N82)</f>
        <v>1</v>
      </c>
      <c r="P82" s="98"/>
      <c r="Q82" s="98"/>
      <c r="R82" s="111">
        <v>20</v>
      </c>
      <c r="S82" s="112">
        <f t="shared" ref="S82:S95" si="93">SUM(L82*R82)</f>
        <v>20</v>
      </c>
      <c r="T82" s="112">
        <f t="shared" ref="T82:T95" si="94">SUM(N82*R82)</f>
        <v>0</v>
      </c>
      <c r="U82" s="112">
        <f t="shared" ref="U82:U95" si="95">SUM(L82*R82,N82*R82)</f>
        <v>20</v>
      </c>
      <c r="V82" s="112"/>
      <c r="W82" s="112"/>
      <c r="X82" s="181">
        <v>0</v>
      </c>
      <c r="Y82" s="181">
        <v>0</v>
      </c>
      <c r="Z82" s="181">
        <f t="shared" ref="Z82:Z95" si="96">SUM(L82,-X82,-Y82)</f>
        <v>1</v>
      </c>
      <c r="AA82" s="181">
        <v>6</v>
      </c>
      <c r="AB82" s="163" t="s">
        <v>170</v>
      </c>
    </row>
    <row r="83" s="47" customFormat="1" ht="43.2" spans="1:28">
      <c r="A83" s="104">
        <v>2</v>
      </c>
      <c r="B83" s="105"/>
      <c r="C83" s="104" t="s">
        <v>171</v>
      </c>
      <c r="D83" s="106"/>
      <c r="E83" s="213"/>
      <c r="F83" s="213"/>
      <c r="G83" s="213"/>
      <c r="H83" s="108">
        <v>1</v>
      </c>
      <c r="I83" s="94">
        <v>1</v>
      </c>
      <c r="J83" s="108">
        <f t="shared" si="89"/>
        <v>0</v>
      </c>
      <c r="K83" s="95">
        <v>23</v>
      </c>
      <c r="L83" s="96">
        <f t="shared" si="90"/>
        <v>22</v>
      </c>
      <c r="M83" s="95">
        <v>23</v>
      </c>
      <c r="N83" s="98">
        <f t="shared" si="91"/>
        <v>0</v>
      </c>
      <c r="O83" s="98">
        <f t="shared" si="92"/>
        <v>22</v>
      </c>
      <c r="P83" s="98"/>
      <c r="Q83" s="98"/>
      <c r="R83" s="111">
        <v>20</v>
      </c>
      <c r="S83" s="112">
        <f t="shared" si="93"/>
        <v>440</v>
      </c>
      <c r="T83" s="112">
        <f t="shared" si="94"/>
        <v>0</v>
      </c>
      <c r="U83" s="112">
        <f t="shared" si="95"/>
        <v>440</v>
      </c>
      <c r="V83" s="112"/>
      <c r="W83" s="112"/>
      <c r="X83" s="181">
        <v>0</v>
      </c>
      <c r="Y83" s="181">
        <v>0</v>
      </c>
      <c r="Z83" s="181">
        <f t="shared" si="96"/>
        <v>22</v>
      </c>
      <c r="AA83" s="181">
        <v>6</v>
      </c>
      <c r="AB83" s="214" t="s">
        <v>172</v>
      </c>
    </row>
    <row r="84" s="47" customFormat="1" spans="1:28">
      <c r="A84" s="104">
        <v>3</v>
      </c>
      <c r="B84" s="185"/>
      <c r="C84" s="104" t="s">
        <v>173</v>
      </c>
      <c r="D84" s="106"/>
      <c r="E84" s="213"/>
      <c r="F84" s="213"/>
      <c r="G84" s="213"/>
      <c r="H84" s="108">
        <v>1</v>
      </c>
      <c r="I84" s="94">
        <v>1</v>
      </c>
      <c r="J84" s="108">
        <f t="shared" si="89"/>
        <v>0</v>
      </c>
      <c r="K84" s="95">
        <v>2</v>
      </c>
      <c r="L84" s="96">
        <f t="shared" si="90"/>
        <v>1</v>
      </c>
      <c r="M84" s="95">
        <v>2</v>
      </c>
      <c r="N84" s="98">
        <f t="shared" si="91"/>
        <v>0</v>
      </c>
      <c r="O84" s="98">
        <f t="shared" si="92"/>
        <v>1</v>
      </c>
      <c r="P84" s="98"/>
      <c r="Q84" s="98"/>
      <c r="R84" s="111">
        <v>100</v>
      </c>
      <c r="S84" s="112">
        <f t="shared" si="93"/>
        <v>100</v>
      </c>
      <c r="T84" s="112">
        <f t="shared" si="94"/>
        <v>0</v>
      </c>
      <c r="U84" s="112">
        <f t="shared" si="95"/>
        <v>100</v>
      </c>
      <c r="V84" s="112"/>
      <c r="W84" s="112"/>
      <c r="X84" s="181">
        <v>0</v>
      </c>
      <c r="Y84" s="181">
        <v>0</v>
      </c>
      <c r="Z84" s="181">
        <f t="shared" si="96"/>
        <v>1</v>
      </c>
      <c r="AA84" s="181">
        <v>6</v>
      </c>
      <c r="AB84" s="17" t="s">
        <v>174</v>
      </c>
    </row>
    <row r="85" s="47" customFormat="1" ht="75.6" spans="1:28">
      <c r="A85" s="104">
        <v>4</v>
      </c>
      <c r="B85" s="193" t="s">
        <v>175</v>
      </c>
      <c r="C85" s="104" t="s">
        <v>176</v>
      </c>
      <c r="D85" s="106"/>
      <c r="E85" s="213"/>
      <c r="F85" s="213"/>
      <c r="G85" s="213"/>
      <c r="H85" s="108">
        <v>2</v>
      </c>
      <c r="I85" s="94">
        <v>2</v>
      </c>
      <c r="J85" s="108">
        <f t="shared" si="89"/>
        <v>0</v>
      </c>
      <c r="K85" s="95">
        <v>3</v>
      </c>
      <c r="L85" s="96">
        <f t="shared" si="90"/>
        <v>1</v>
      </c>
      <c r="M85" s="95">
        <v>3</v>
      </c>
      <c r="N85" s="98">
        <f t="shared" si="91"/>
        <v>0</v>
      </c>
      <c r="O85" s="98">
        <f t="shared" si="92"/>
        <v>1</v>
      </c>
      <c r="P85" s="98"/>
      <c r="Q85" s="98"/>
      <c r="R85" s="111">
        <v>20</v>
      </c>
      <c r="S85" s="112">
        <f t="shared" si="93"/>
        <v>20</v>
      </c>
      <c r="T85" s="112">
        <f t="shared" si="94"/>
        <v>0</v>
      </c>
      <c r="U85" s="112">
        <f t="shared" si="95"/>
        <v>20</v>
      </c>
      <c r="V85" s="112"/>
      <c r="W85" s="112"/>
      <c r="X85" s="181">
        <v>0</v>
      </c>
      <c r="Y85" s="181">
        <v>0</v>
      </c>
      <c r="Z85" s="181">
        <f t="shared" si="96"/>
        <v>1</v>
      </c>
      <c r="AA85" s="181">
        <v>6</v>
      </c>
      <c r="AB85" s="17" t="s">
        <v>177</v>
      </c>
    </row>
    <row r="86" spans="1:28">
      <c r="A86" s="143">
        <v>5</v>
      </c>
      <c r="B86" s="105" t="s">
        <v>178</v>
      </c>
      <c r="C86" s="143" t="s">
        <v>179</v>
      </c>
      <c r="D86" s="106"/>
      <c r="E86" s="213"/>
      <c r="F86" s="213"/>
      <c r="G86" s="213"/>
      <c r="H86" s="108">
        <v>1</v>
      </c>
      <c r="I86" s="94">
        <v>1</v>
      </c>
      <c r="J86" s="145">
        <f t="shared" si="89"/>
        <v>0</v>
      </c>
      <c r="K86" s="95">
        <v>1</v>
      </c>
      <c r="L86" s="96">
        <f t="shared" si="90"/>
        <v>0</v>
      </c>
      <c r="M86" s="95">
        <v>1</v>
      </c>
      <c r="N86" s="98">
        <f t="shared" si="91"/>
        <v>0</v>
      </c>
      <c r="O86" s="98">
        <f t="shared" si="92"/>
        <v>0</v>
      </c>
      <c r="P86" s="98"/>
      <c r="Q86" s="98"/>
      <c r="R86" s="111">
        <v>0</v>
      </c>
      <c r="S86" s="112">
        <f t="shared" si="93"/>
        <v>0</v>
      </c>
      <c r="T86" s="112">
        <f t="shared" si="94"/>
        <v>0</v>
      </c>
      <c r="U86" s="112">
        <f t="shared" si="95"/>
        <v>0</v>
      </c>
      <c r="V86" s="112"/>
      <c r="W86" s="112"/>
      <c r="X86" s="181">
        <v>0</v>
      </c>
      <c r="Y86" s="181">
        <v>0</v>
      </c>
      <c r="Z86" s="181">
        <f t="shared" si="96"/>
        <v>0</v>
      </c>
      <c r="AA86" s="181">
        <v>6</v>
      </c>
      <c r="AB86" s="215"/>
    </row>
    <row r="87" spans="1:28">
      <c r="A87" s="104">
        <v>6</v>
      </c>
      <c r="B87" s="105"/>
      <c r="C87" s="104" t="s">
        <v>180</v>
      </c>
      <c r="D87" s="106"/>
      <c r="E87" s="213"/>
      <c r="F87" s="213"/>
      <c r="G87" s="213"/>
      <c r="H87" s="108">
        <v>1</v>
      </c>
      <c r="I87" s="94">
        <v>1</v>
      </c>
      <c r="J87" s="108">
        <f t="shared" si="89"/>
        <v>0</v>
      </c>
      <c r="K87" s="95">
        <v>1</v>
      </c>
      <c r="L87" s="96">
        <f t="shared" si="90"/>
        <v>0</v>
      </c>
      <c r="M87" s="95">
        <v>1</v>
      </c>
      <c r="N87" s="98">
        <f t="shared" si="91"/>
        <v>0</v>
      </c>
      <c r="O87" s="98">
        <f t="shared" si="92"/>
        <v>0</v>
      </c>
      <c r="P87" s="98"/>
      <c r="Q87" s="98"/>
      <c r="R87" s="111">
        <v>0</v>
      </c>
      <c r="S87" s="112">
        <f t="shared" si="93"/>
        <v>0</v>
      </c>
      <c r="T87" s="112">
        <f t="shared" si="94"/>
        <v>0</v>
      </c>
      <c r="U87" s="112">
        <f t="shared" si="95"/>
        <v>0</v>
      </c>
      <c r="V87" s="112"/>
      <c r="W87" s="112"/>
      <c r="X87" s="181">
        <v>0</v>
      </c>
      <c r="Y87" s="181">
        <v>0</v>
      </c>
      <c r="Z87" s="181">
        <f t="shared" si="96"/>
        <v>0</v>
      </c>
      <c r="AA87" s="181">
        <v>6</v>
      </c>
      <c r="AB87" s="23"/>
    </row>
    <row r="88" s="47" customFormat="1" ht="21.6" spans="1:28">
      <c r="A88" s="104">
        <v>7</v>
      </c>
      <c r="B88" s="216"/>
      <c r="C88" s="104" t="s">
        <v>181</v>
      </c>
      <c r="D88" s="106"/>
      <c r="E88" s="213"/>
      <c r="F88" s="213"/>
      <c r="G88" s="213"/>
      <c r="H88" s="108">
        <v>0</v>
      </c>
      <c r="I88" s="94">
        <v>0</v>
      </c>
      <c r="J88" s="108">
        <f t="shared" si="89"/>
        <v>0</v>
      </c>
      <c r="K88" s="95">
        <v>1</v>
      </c>
      <c r="L88" s="96">
        <f t="shared" si="90"/>
        <v>1</v>
      </c>
      <c r="M88" s="95">
        <v>1</v>
      </c>
      <c r="N88" s="98">
        <f t="shared" si="91"/>
        <v>0</v>
      </c>
      <c r="O88" s="98">
        <f t="shared" si="92"/>
        <v>1</v>
      </c>
      <c r="P88" s="98"/>
      <c r="Q88" s="98"/>
      <c r="R88" s="111">
        <v>15</v>
      </c>
      <c r="S88" s="112">
        <f t="shared" si="93"/>
        <v>15</v>
      </c>
      <c r="T88" s="112">
        <f t="shared" si="94"/>
        <v>0</v>
      </c>
      <c r="U88" s="112">
        <f t="shared" si="95"/>
        <v>15</v>
      </c>
      <c r="V88" s="112"/>
      <c r="W88" s="112"/>
      <c r="X88" s="181">
        <v>0</v>
      </c>
      <c r="Y88" s="181">
        <v>0</v>
      </c>
      <c r="Z88" s="181">
        <f t="shared" si="96"/>
        <v>1</v>
      </c>
      <c r="AA88" s="181">
        <v>6</v>
      </c>
      <c r="AB88" s="17" t="s">
        <v>182</v>
      </c>
    </row>
    <row r="89" ht="75.6" spans="1:28">
      <c r="A89" s="104">
        <v>8</v>
      </c>
      <c r="B89" s="74" t="s">
        <v>183</v>
      </c>
      <c r="C89" s="119" t="s">
        <v>184</v>
      </c>
      <c r="D89" s="106"/>
      <c r="E89" s="213"/>
      <c r="F89" s="213" t="s">
        <v>169</v>
      </c>
      <c r="G89" s="213" t="s">
        <v>169</v>
      </c>
      <c r="H89" s="108">
        <v>0</v>
      </c>
      <c r="I89" s="94">
        <v>0</v>
      </c>
      <c r="J89" s="117">
        <f t="shared" si="89"/>
        <v>0</v>
      </c>
      <c r="K89" s="95">
        <v>2</v>
      </c>
      <c r="L89" s="96">
        <v>2</v>
      </c>
      <c r="M89" s="95">
        <v>2</v>
      </c>
      <c r="N89" s="98">
        <f t="shared" si="91"/>
        <v>0</v>
      </c>
      <c r="O89" s="98">
        <f t="shared" si="92"/>
        <v>2</v>
      </c>
      <c r="P89" s="98"/>
      <c r="Q89" s="98"/>
      <c r="R89" s="111">
        <v>20</v>
      </c>
      <c r="S89" s="112">
        <f t="shared" si="93"/>
        <v>40</v>
      </c>
      <c r="T89" s="112">
        <f t="shared" si="94"/>
        <v>0</v>
      </c>
      <c r="U89" s="112">
        <f t="shared" si="95"/>
        <v>40</v>
      </c>
      <c r="V89" s="112"/>
      <c r="W89" s="112"/>
      <c r="X89" s="181">
        <v>0</v>
      </c>
      <c r="Y89" s="181">
        <v>0</v>
      </c>
      <c r="Z89" s="181">
        <f t="shared" si="96"/>
        <v>2</v>
      </c>
      <c r="AA89" s="181">
        <v>6</v>
      </c>
      <c r="AB89" s="122" t="s">
        <v>185</v>
      </c>
    </row>
    <row r="90" ht="21.6" spans="1:28">
      <c r="A90" s="104">
        <v>9</v>
      </c>
      <c r="B90" s="179" t="s">
        <v>186</v>
      </c>
      <c r="C90" s="15" t="s">
        <v>187</v>
      </c>
      <c r="D90" s="106"/>
      <c r="E90" s="213"/>
      <c r="F90" s="213"/>
      <c r="G90" s="213"/>
      <c r="H90" s="108">
        <v>0</v>
      </c>
      <c r="I90" s="94">
        <v>0</v>
      </c>
      <c r="J90" s="108">
        <f t="shared" si="89"/>
        <v>0</v>
      </c>
      <c r="K90" s="95">
        <v>3</v>
      </c>
      <c r="L90" s="96">
        <f t="shared" si="90"/>
        <v>3</v>
      </c>
      <c r="M90" s="95">
        <v>3</v>
      </c>
      <c r="N90" s="98">
        <f t="shared" si="91"/>
        <v>0</v>
      </c>
      <c r="O90" s="98">
        <f t="shared" si="92"/>
        <v>3</v>
      </c>
      <c r="P90" s="98"/>
      <c r="Q90" s="98"/>
      <c r="R90" s="111">
        <v>19</v>
      </c>
      <c r="S90" s="112">
        <f t="shared" si="93"/>
        <v>57</v>
      </c>
      <c r="T90" s="112">
        <f t="shared" si="94"/>
        <v>0</v>
      </c>
      <c r="U90" s="112">
        <f t="shared" si="95"/>
        <v>57</v>
      </c>
      <c r="V90" s="112"/>
      <c r="W90" s="112"/>
      <c r="X90" s="181">
        <v>0</v>
      </c>
      <c r="Y90" s="181">
        <v>0</v>
      </c>
      <c r="Z90" s="181">
        <f t="shared" si="96"/>
        <v>3</v>
      </c>
      <c r="AA90" s="181">
        <v>6</v>
      </c>
      <c r="AB90" s="122" t="s">
        <v>188</v>
      </c>
    </row>
    <row r="91" ht="21.6" spans="1:28">
      <c r="A91" s="104">
        <v>10</v>
      </c>
      <c r="B91" s="105"/>
      <c r="C91" s="15" t="s">
        <v>189</v>
      </c>
      <c r="D91" s="106"/>
      <c r="E91" s="213"/>
      <c r="F91" s="213"/>
      <c r="G91" s="213"/>
      <c r="H91" s="108">
        <v>1</v>
      </c>
      <c r="I91" s="94">
        <v>1</v>
      </c>
      <c r="J91" s="108">
        <f t="shared" si="89"/>
        <v>0</v>
      </c>
      <c r="K91" s="95">
        <v>1</v>
      </c>
      <c r="L91" s="96">
        <f t="shared" si="90"/>
        <v>0</v>
      </c>
      <c r="M91" s="95">
        <v>1</v>
      </c>
      <c r="N91" s="98">
        <f t="shared" si="91"/>
        <v>0</v>
      </c>
      <c r="O91" s="98">
        <f t="shared" si="92"/>
        <v>0</v>
      </c>
      <c r="P91" s="98"/>
      <c r="Q91" s="98"/>
      <c r="R91" s="111">
        <v>11.1</v>
      </c>
      <c r="S91" s="112">
        <f t="shared" si="93"/>
        <v>0</v>
      </c>
      <c r="T91" s="112">
        <f t="shared" si="94"/>
        <v>0</v>
      </c>
      <c r="U91" s="112">
        <f t="shared" si="95"/>
        <v>0</v>
      </c>
      <c r="V91" s="112"/>
      <c r="W91" s="112"/>
      <c r="X91" s="181">
        <v>0</v>
      </c>
      <c r="Y91" s="181">
        <v>0</v>
      </c>
      <c r="Z91" s="181">
        <f t="shared" si="96"/>
        <v>0</v>
      </c>
      <c r="AA91" s="181">
        <v>6</v>
      </c>
      <c r="AB91" s="122" t="s">
        <v>190</v>
      </c>
    </row>
    <row r="92" s="47" customFormat="1" ht="21.6" spans="1:28">
      <c r="A92" s="104">
        <v>11</v>
      </c>
      <c r="B92" s="105"/>
      <c r="C92" s="15" t="s">
        <v>191</v>
      </c>
      <c r="D92" s="106"/>
      <c r="E92" s="213"/>
      <c r="F92" s="213"/>
      <c r="G92" s="213"/>
      <c r="H92" s="108">
        <v>1</v>
      </c>
      <c r="I92" s="94">
        <v>1</v>
      </c>
      <c r="J92" s="108">
        <f t="shared" si="89"/>
        <v>0</v>
      </c>
      <c r="K92" s="95">
        <v>2</v>
      </c>
      <c r="L92" s="96">
        <f t="shared" si="90"/>
        <v>1</v>
      </c>
      <c r="M92" s="95">
        <v>2</v>
      </c>
      <c r="N92" s="98">
        <f t="shared" si="91"/>
        <v>0</v>
      </c>
      <c r="O92" s="98">
        <f t="shared" si="92"/>
        <v>1</v>
      </c>
      <c r="P92" s="98"/>
      <c r="Q92" s="98"/>
      <c r="R92" s="111">
        <v>25</v>
      </c>
      <c r="S92" s="112">
        <f t="shared" si="93"/>
        <v>25</v>
      </c>
      <c r="T92" s="112">
        <f t="shared" si="94"/>
        <v>0</v>
      </c>
      <c r="U92" s="112">
        <f t="shared" si="95"/>
        <v>25</v>
      </c>
      <c r="V92" s="112"/>
      <c r="W92" s="112"/>
      <c r="X92" s="181">
        <v>0</v>
      </c>
      <c r="Y92" s="181">
        <v>0</v>
      </c>
      <c r="Z92" s="181">
        <f t="shared" si="96"/>
        <v>1</v>
      </c>
      <c r="AA92" s="181">
        <v>6</v>
      </c>
      <c r="AB92" s="122" t="s">
        <v>192</v>
      </c>
    </row>
    <row r="93" s="47" customFormat="1" ht="21.6" spans="1:28">
      <c r="A93" s="104">
        <v>12</v>
      </c>
      <c r="B93" s="185"/>
      <c r="C93" s="15" t="s">
        <v>193</v>
      </c>
      <c r="D93" s="106"/>
      <c r="E93" s="213"/>
      <c r="F93" s="213"/>
      <c r="G93" s="213"/>
      <c r="H93" s="108">
        <v>1</v>
      </c>
      <c r="I93" s="94">
        <v>1</v>
      </c>
      <c r="J93" s="108">
        <f t="shared" si="89"/>
        <v>0</v>
      </c>
      <c r="K93" s="95">
        <v>5</v>
      </c>
      <c r="L93" s="96">
        <f t="shared" si="90"/>
        <v>4</v>
      </c>
      <c r="M93" s="95">
        <v>5</v>
      </c>
      <c r="N93" s="98">
        <f t="shared" si="91"/>
        <v>0</v>
      </c>
      <c r="O93" s="98">
        <f t="shared" si="92"/>
        <v>4</v>
      </c>
      <c r="P93" s="98"/>
      <c r="Q93" s="98"/>
      <c r="R93" s="111">
        <v>40</v>
      </c>
      <c r="S93" s="112">
        <f t="shared" si="93"/>
        <v>160</v>
      </c>
      <c r="T93" s="112">
        <f t="shared" si="94"/>
        <v>0</v>
      </c>
      <c r="U93" s="112">
        <f t="shared" si="95"/>
        <v>160</v>
      </c>
      <c r="V93" s="112"/>
      <c r="W93" s="112"/>
      <c r="X93" s="180">
        <v>4</v>
      </c>
      <c r="Y93" s="217">
        <v>0</v>
      </c>
      <c r="Z93" s="181">
        <f t="shared" si="96"/>
        <v>0</v>
      </c>
      <c r="AA93" s="181">
        <v>6</v>
      </c>
      <c r="AB93" s="122" t="s">
        <v>194</v>
      </c>
    </row>
    <row r="94" ht="64.8" spans="1:28">
      <c r="A94" s="104">
        <v>13</v>
      </c>
      <c r="B94" s="193" t="s">
        <v>195</v>
      </c>
      <c r="C94" s="15" t="s">
        <v>196</v>
      </c>
      <c r="D94" s="106"/>
      <c r="E94" s="213"/>
      <c r="F94" s="213"/>
      <c r="G94" s="213"/>
      <c r="H94" s="108">
        <v>0</v>
      </c>
      <c r="I94" s="94">
        <v>0</v>
      </c>
      <c r="J94" s="108">
        <v>2</v>
      </c>
      <c r="K94" s="95">
        <v>2</v>
      </c>
      <c r="L94" s="96">
        <v>2</v>
      </c>
      <c r="M94" s="95">
        <v>2</v>
      </c>
      <c r="N94" s="98">
        <v>0</v>
      </c>
      <c r="O94" s="98">
        <f t="shared" si="92"/>
        <v>2</v>
      </c>
      <c r="P94" s="98"/>
      <c r="Q94" s="98"/>
      <c r="R94" s="111">
        <v>10</v>
      </c>
      <c r="S94" s="112">
        <f t="shared" si="93"/>
        <v>20</v>
      </c>
      <c r="T94" s="112">
        <f t="shared" si="94"/>
        <v>0</v>
      </c>
      <c r="U94" s="112">
        <f t="shared" si="95"/>
        <v>20</v>
      </c>
      <c r="V94" s="112"/>
      <c r="W94" s="112"/>
      <c r="X94" s="181">
        <v>0</v>
      </c>
      <c r="Y94" s="181">
        <v>2</v>
      </c>
      <c r="Z94" s="181">
        <f t="shared" si="96"/>
        <v>0</v>
      </c>
      <c r="AA94" s="181">
        <v>12</v>
      </c>
      <c r="AB94" s="23" t="s">
        <v>197</v>
      </c>
    </row>
    <row r="95" s="47" customFormat="1" ht="64.8" spans="1:28">
      <c r="A95" s="119">
        <v>14</v>
      </c>
      <c r="B95" s="105" t="s">
        <v>198</v>
      </c>
      <c r="C95" s="119" t="s">
        <v>171</v>
      </c>
      <c r="D95" s="106"/>
      <c r="E95" s="213"/>
      <c r="F95" s="213"/>
      <c r="G95" s="213"/>
      <c r="H95" s="108">
        <v>10</v>
      </c>
      <c r="I95" s="94">
        <v>5</v>
      </c>
      <c r="J95" s="108">
        <f>SUM(H95,-I95)</f>
        <v>5</v>
      </c>
      <c r="K95" s="95">
        <v>18</v>
      </c>
      <c r="L95" s="96">
        <f>SUM(K95,-I95)</f>
        <v>13</v>
      </c>
      <c r="M95" s="95">
        <v>18</v>
      </c>
      <c r="N95" s="98">
        <f>SUM(M95,-K95)</f>
        <v>0</v>
      </c>
      <c r="O95" s="98">
        <f t="shared" si="92"/>
        <v>13</v>
      </c>
      <c r="P95" s="98"/>
      <c r="Q95" s="98"/>
      <c r="R95" s="111">
        <v>20</v>
      </c>
      <c r="S95" s="112">
        <f t="shared" si="93"/>
        <v>260</v>
      </c>
      <c r="T95" s="112">
        <f t="shared" si="94"/>
        <v>0</v>
      </c>
      <c r="U95" s="112">
        <f t="shared" si="95"/>
        <v>260</v>
      </c>
      <c r="V95" s="112"/>
      <c r="W95" s="112"/>
      <c r="X95" s="181">
        <v>0</v>
      </c>
      <c r="Y95" s="181">
        <v>0</v>
      </c>
      <c r="Z95" s="181">
        <f t="shared" si="96"/>
        <v>13</v>
      </c>
      <c r="AA95" s="181">
        <v>6</v>
      </c>
      <c r="AB95" s="218" t="s">
        <v>199</v>
      </c>
    </row>
    <row r="96" s="45" customFormat="1" spans="1:28">
      <c r="A96" s="193" t="s">
        <v>132</v>
      </c>
      <c r="B96" s="193"/>
      <c r="C96" s="193"/>
      <c r="D96" s="11"/>
      <c r="E96" s="11"/>
      <c r="F96" s="11"/>
      <c r="G96" s="11"/>
      <c r="H96" s="11">
        <f t="shared" ref="H96:N96" si="97">SUM(H82:H95)</f>
        <v>21</v>
      </c>
      <c r="I96" s="11">
        <f t="shared" si="97"/>
        <v>16</v>
      </c>
      <c r="J96" s="11">
        <f t="shared" si="97"/>
        <v>7</v>
      </c>
      <c r="K96" s="74">
        <f t="shared" si="97"/>
        <v>67</v>
      </c>
      <c r="L96" s="74">
        <f t="shared" si="97"/>
        <v>51</v>
      </c>
      <c r="M96" s="74">
        <f t="shared" si="97"/>
        <v>67</v>
      </c>
      <c r="N96" s="11">
        <f t="shared" si="97"/>
        <v>0</v>
      </c>
      <c r="O96" s="11">
        <f t="shared" si="92"/>
        <v>51</v>
      </c>
      <c r="P96" s="11"/>
      <c r="Q96" s="11"/>
      <c r="R96" s="11"/>
      <c r="S96" s="11">
        <f>SUM(S82:S95)</f>
        <v>1157</v>
      </c>
      <c r="T96" s="11">
        <f>SUM(T82:T95)</f>
        <v>0</v>
      </c>
      <c r="U96" s="11">
        <f>SUM(U82:U95)</f>
        <v>1157</v>
      </c>
      <c r="V96" s="11"/>
      <c r="W96" s="11"/>
      <c r="X96" s="11">
        <f>SUM(X82:X95)</f>
        <v>4</v>
      </c>
      <c r="Y96" s="11">
        <f>SUM(Y82:Y95)</f>
        <v>2</v>
      </c>
      <c r="Z96" s="11">
        <f>SUM(Z82:Z95)</f>
        <v>45</v>
      </c>
      <c r="AA96" s="11"/>
      <c r="AB96" s="219"/>
    </row>
    <row r="97" ht="46.15" customHeight="1" spans="1:28">
      <c r="A97" s="220" t="s">
        <v>200</v>
      </c>
      <c r="B97" s="220"/>
      <c r="C97" s="220"/>
      <c r="D97" s="191"/>
      <c r="E97" s="192"/>
      <c r="F97" s="192"/>
      <c r="G97" s="192"/>
      <c r="H97" s="174"/>
      <c r="I97" s="175"/>
      <c r="J97" s="174"/>
      <c r="K97" s="174"/>
      <c r="L97" s="175"/>
      <c r="M97" s="174"/>
      <c r="N97" s="175"/>
      <c r="O97" s="175"/>
      <c r="P97" s="175"/>
      <c r="Q97" s="175"/>
      <c r="R97" s="176"/>
      <c r="S97" s="177"/>
      <c r="T97" s="177"/>
      <c r="U97" s="177"/>
      <c r="V97" s="177"/>
      <c r="W97" s="177"/>
      <c r="X97" s="178"/>
      <c r="Y97" s="178"/>
      <c r="Z97" s="178"/>
      <c r="AA97" s="178"/>
      <c r="AB97" s="171"/>
    </row>
    <row r="98" s="44" customFormat="1" ht="60" spans="1:28">
      <c r="A98" s="221">
        <v>2</v>
      </c>
      <c r="B98" s="105"/>
      <c r="C98" s="155" t="s">
        <v>201</v>
      </c>
      <c r="D98" s="106" t="s">
        <v>41</v>
      </c>
      <c r="E98" s="114">
        <v>12</v>
      </c>
      <c r="F98" s="114">
        <v>460</v>
      </c>
      <c r="G98" s="114">
        <f t="shared" ref="G98:G108" si="98">F98*E98</f>
        <v>5520</v>
      </c>
      <c r="H98" s="222">
        <v>7</v>
      </c>
      <c r="I98" s="223">
        <v>7</v>
      </c>
      <c r="J98" s="108">
        <f t="shared" ref="J98:J101" si="99">SUM(H98,-I98)</f>
        <v>0</v>
      </c>
      <c r="K98" s="224">
        <v>12</v>
      </c>
      <c r="L98" s="98">
        <f t="shared" ref="L98:L101" si="100">SUM(K98,-I98)</f>
        <v>5</v>
      </c>
      <c r="M98" s="224">
        <v>15</v>
      </c>
      <c r="N98" s="98">
        <f t="shared" ref="N98:N101" si="101">SUM(M98,-K98)</f>
        <v>3</v>
      </c>
      <c r="O98" s="98">
        <f t="shared" ref="O98:O101" si="102">SUM(L98+N98)</f>
        <v>8</v>
      </c>
      <c r="P98" s="98">
        <f t="shared" ref="P98:P109" si="103">E98-O98</f>
        <v>4</v>
      </c>
      <c r="Q98" s="98">
        <f t="shared" ref="Q98:Q109" si="104">E98-L98</f>
        <v>7</v>
      </c>
      <c r="R98" s="225">
        <v>500</v>
      </c>
      <c r="S98" s="112">
        <f t="shared" ref="S98:S101" si="105">SUM(L98*R98)</f>
        <v>2500</v>
      </c>
      <c r="T98" s="112">
        <f t="shared" ref="T98:T101" si="106">SUM(N98*R98)</f>
        <v>1500</v>
      </c>
      <c r="U98" s="112">
        <f t="shared" ref="U98:U101" si="107">SUM(L98*R98,N98*R98)</f>
        <v>4000</v>
      </c>
      <c r="V98" s="112">
        <f t="shared" ref="V98:V109" si="108">G98-U98</f>
        <v>1520</v>
      </c>
      <c r="W98" s="112">
        <f t="shared" ref="W98:W109" si="109">G98-S98</f>
        <v>3020</v>
      </c>
      <c r="X98" s="181">
        <v>0</v>
      </c>
      <c r="Y98" s="181">
        <v>0</v>
      </c>
      <c r="Z98" s="181">
        <f t="shared" ref="Z98:Z101" si="110">SUM(L98,-X98,-Y98)</f>
        <v>5</v>
      </c>
      <c r="AA98" s="226">
        <v>12</v>
      </c>
      <c r="AB98" s="227" t="s">
        <v>202</v>
      </c>
    </row>
    <row r="99" s="2" customFormat="1" ht="60" spans="1:28">
      <c r="A99" s="221">
        <v>4</v>
      </c>
      <c r="B99" s="105"/>
      <c r="C99" s="221" t="s">
        <v>203</v>
      </c>
      <c r="D99" s="106"/>
      <c r="E99" s="114">
        <v>8</v>
      </c>
      <c r="F99" s="114">
        <v>160</v>
      </c>
      <c r="G99" s="114">
        <f t="shared" si="98"/>
        <v>1280</v>
      </c>
      <c r="H99" s="222">
        <v>6</v>
      </c>
      <c r="I99" s="223">
        <v>5</v>
      </c>
      <c r="J99" s="108">
        <f t="shared" si="99"/>
        <v>1</v>
      </c>
      <c r="K99" s="224">
        <v>9</v>
      </c>
      <c r="L99" s="98">
        <f t="shared" si="100"/>
        <v>4</v>
      </c>
      <c r="M99" s="224">
        <v>11</v>
      </c>
      <c r="N99" s="98">
        <f t="shared" si="101"/>
        <v>2</v>
      </c>
      <c r="O99" s="98">
        <f t="shared" si="102"/>
        <v>6</v>
      </c>
      <c r="P99" s="98">
        <f t="shared" si="103"/>
        <v>2</v>
      </c>
      <c r="Q99" s="98">
        <f t="shared" si="104"/>
        <v>4</v>
      </c>
      <c r="R99" s="225">
        <v>100</v>
      </c>
      <c r="S99" s="112">
        <f t="shared" si="105"/>
        <v>400</v>
      </c>
      <c r="T99" s="112">
        <f t="shared" si="106"/>
        <v>200</v>
      </c>
      <c r="U99" s="112">
        <f t="shared" si="107"/>
        <v>600</v>
      </c>
      <c r="V99" s="112">
        <f t="shared" si="108"/>
        <v>680</v>
      </c>
      <c r="W99" s="112">
        <f t="shared" si="109"/>
        <v>880</v>
      </c>
      <c r="X99" s="181">
        <v>0</v>
      </c>
      <c r="Y99" s="181">
        <v>0</v>
      </c>
      <c r="Z99" s="181">
        <f t="shared" si="110"/>
        <v>4</v>
      </c>
      <c r="AA99" s="226">
        <v>6</v>
      </c>
      <c r="AB99" s="227" t="s">
        <v>204</v>
      </c>
    </row>
    <row r="100" s="2" customFormat="1" ht="60" spans="1:28">
      <c r="A100" s="221">
        <v>5</v>
      </c>
      <c r="B100" s="105"/>
      <c r="C100" s="228" t="s">
        <v>205</v>
      </c>
      <c r="D100" s="106"/>
      <c r="E100" s="114">
        <v>5</v>
      </c>
      <c r="F100" s="114">
        <v>180</v>
      </c>
      <c r="G100" s="114">
        <f t="shared" si="98"/>
        <v>900</v>
      </c>
      <c r="H100" s="222">
        <v>4</v>
      </c>
      <c r="I100" s="223">
        <v>3</v>
      </c>
      <c r="J100" s="108">
        <f t="shared" si="99"/>
        <v>1</v>
      </c>
      <c r="K100" s="224">
        <v>6</v>
      </c>
      <c r="L100" s="98">
        <f t="shared" si="100"/>
        <v>3</v>
      </c>
      <c r="M100" s="224">
        <v>7</v>
      </c>
      <c r="N100" s="98">
        <f t="shared" si="101"/>
        <v>1</v>
      </c>
      <c r="O100" s="98">
        <f t="shared" si="102"/>
        <v>4</v>
      </c>
      <c r="P100" s="98">
        <f t="shared" si="103"/>
        <v>1</v>
      </c>
      <c r="Q100" s="98">
        <f t="shared" si="104"/>
        <v>2</v>
      </c>
      <c r="R100" s="225">
        <v>380</v>
      </c>
      <c r="S100" s="112">
        <f t="shared" si="105"/>
        <v>1140</v>
      </c>
      <c r="T100" s="112">
        <f t="shared" si="106"/>
        <v>380</v>
      </c>
      <c r="U100" s="112">
        <f t="shared" si="107"/>
        <v>1520</v>
      </c>
      <c r="V100" s="112">
        <f t="shared" si="108"/>
        <v>-620</v>
      </c>
      <c r="W100" s="112">
        <f t="shared" si="109"/>
        <v>-240</v>
      </c>
      <c r="X100" s="181">
        <v>0</v>
      </c>
      <c r="Y100" s="181">
        <v>0</v>
      </c>
      <c r="Z100" s="181">
        <f t="shared" si="110"/>
        <v>3</v>
      </c>
      <c r="AA100" s="226">
        <v>6</v>
      </c>
      <c r="AB100" s="227" t="s">
        <v>206</v>
      </c>
    </row>
    <row r="101" s="44" customFormat="1" ht="12" spans="1:28">
      <c r="A101" s="229">
        <v>9</v>
      </c>
      <c r="B101" s="105"/>
      <c r="C101" s="229" t="s">
        <v>207</v>
      </c>
      <c r="D101" s="106"/>
      <c r="E101" s="107">
        <v>8</v>
      </c>
      <c r="F101" s="107">
        <v>220</v>
      </c>
      <c r="G101" s="114">
        <f t="shared" si="98"/>
        <v>1760</v>
      </c>
      <c r="H101" s="222">
        <v>0</v>
      </c>
      <c r="I101" s="223">
        <v>0</v>
      </c>
      <c r="J101" s="108">
        <f t="shared" si="99"/>
        <v>0</v>
      </c>
      <c r="K101" s="224">
        <v>0</v>
      </c>
      <c r="L101" s="98">
        <f t="shared" si="100"/>
        <v>0</v>
      </c>
      <c r="M101" s="224">
        <v>1</v>
      </c>
      <c r="N101" s="98">
        <f t="shared" si="101"/>
        <v>1</v>
      </c>
      <c r="O101" s="98">
        <f t="shared" si="102"/>
        <v>1</v>
      </c>
      <c r="P101" s="98">
        <f t="shared" si="103"/>
        <v>7</v>
      </c>
      <c r="Q101" s="98">
        <f t="shared" si="104"/>
        <v>8</v>
      </c>
      <c r="R101" s="225">
        <v>300</v>
      </c>
      <c r="S101" s="112">
        <f t="shared" si="105"/>
        <v>0</v>
      </c>
      <c r="T101" s="112">
        <f t="shared" si="106"/>
        <v>300</v>
      </c>
      <c r="U101" s="112">
        <f t="shared" si="107"/>
        <v>300</v>
      </c>
      <c r="V101" s="112">
        <f t="shared" si="108"/>
        <v>1460</v>
      </c>
      <c r="W101" s="112">
        <f t="shared" si="109"/>
        <v>1760</v>
      </c>
      <c r="X101" s="181">
        <v>0</v>
      </c>
      <c r="Y101" s="181">
        <v>0</v>
      </c>
      <c r="Z101" s="181">
        <f t="shared" si="110"/>
        <v>0</v>
      </c>
      <c r="AA101" s="226">
        <v>6</v>
      </c>
      <c r="AB101" s="227" t="s">
        <v>208</v>
      </c>
    </row>
    <row r="102" s="2" customFormat="1" ht="60" spans="1:28">
      <c r="A102" s="221"/>
      <c r="B102" s="105"/>
      <c r="C102" s="221" t="s">
        <v>209</v>
      </c>
      <c r="D102" s="106"/>
      <c r="E102" s="114">
        <v>2</v>
      </c>
      <c r="F102" s="114">
        <v>60</v>
      </c>
      <c r="G102" s="114">
        <f t="shared" si="98"/>
        <v>120</v>
      </c>
      <c r="H102" s="222"/>
      <c r="I102" s="223"/>
      <c r="J102" s="108"/>
      <c r="K102" s="224"/>
      <c r="L102" s="98"/>
      <c r="M102" s="224"/>
      <c r="N102" s="98"/>
      <c r="O102" s="98"/>
      <c r="P102" s="98">
        <f t="shared" si="103"/>
        <v>2</v>
      </c>
      <c r="Q102" s="98">
        <f t="shared" si="104"/>
        <v>2</v>
      </c>
      <c r="R102" s="225"/>
      <c r="S102" s="112"/>
      <c r="T102" s="112"/>
      <c r="U102" s="112"/>
      <c r="V102" s="112">
        <f t="shared" si="108"/>
        <v>120</v>
      </c>
      <c r="W102" s="112">
        <f t="shared" si="109"/>
        <v>120</v>
      </c>
      <c r="X102" s="181"/>
      <c r="Y102" s="181"/>
      <c r="Z102" s="181"/>
      <c r="AA102" s="226"/>
      <c r="AB102" s="227"/>
    </row>
    <row r="103" s="2" customFormat="1" ht="60" spans="1:28">
      <c r="A103" s="221"/>
      <c r="B103" s="105"/>
      <c r="C103" s="221" t="s">
        <v>210</v>
      </c>
      <c r="D103" s="106"/>
      <c r="E103" s="114">
        <v>2</v>
      </c>
      <c r="F103" s="114">
        <v>25</v>
      </c>
      <c r="G103" s="114">
        <f t="shared" si="98"/>
        <v>50</v>
      </c>
      <c r="H103" s="222"/>
      <c r="I103" s="223"/>
      <c r="J103" s="108"/>
      <c r="K103" s="224"/>
      <c r="L103" s="98"/>
      <c r="M103" s="224"/>
      <c r="N103" s="98"/>
      <c r="O103" s="98"/>
      <c r="P103" s="98">
        <f t="shared" si="103"/>
        <v>2</v>
      </c>
      <c r="Q103" s="98">
        <f t="shared" si="104"/>
        <v>2</v>
      </c>
      <c r="R103" s="225"/>
      <c r="S103" s="112"/>
      <c r="T103" s="112"/>
      <c r="U103" s="112"/>
      <c r="V103" s="112">
        <f t="shared" si="108"/>
        <v>50</v>
      </c>
      <c r="W103" s="112">
        <f t="shared" si="109"/>
        <v>50</v>
      </c>
      <c r="X103" s="181"/>
      <c r="Y103" s="181"/>
      <c r="Z103" s="181"/>
      <c r="AA103" s="226"/>
      <c r="AB103" s="227"/>
    </row>
    <row r="104" s="2" customFormat="1" ht="72" spans="1:28">
      <c r="A104" s="221">
        <v>6</v>
      </c>
      <c r="B104" s="105"/>
      <c r="C104" s="221" t="s">
        <v>211</v>
      </c>
      <c r="D104" s="106"/>
      <c r="E104" s="114">
        <v>18</v>
      </c>
      <c r="F104" s="114">
        <v>40</v>
      </c>
      <c r="G104" s="114">
        <f t="shared" si="98"/>
        <v>720</v>
      </c>
      <c r="H104" s="222">
        <v>19</v>
      </c>
      <c r="I104" s="223">
        <v>16</v>
      </c>
      <c r="J104" s="108">
        <f>SUM(H104,-I104)</f>
        <v>3</v>
      </c>
      <c r="K104" s="224">
        <v>24</v>
      </c>
      <c r="L104" s="98">
        <f>SUM(K104,-I104)</f>
        <v>8</v>
      </c>
      <c r="M104" s="224">
        <v>31</v>
      </c>
      <c r="N104" s="98">
        <f>SUM(M104,-K104)</f>
        <v>7</v>
      </c>
      <c r="O104" s="98">
        <f t="shared" ref="O104:O109" si="111">SUM(L104+N104)</f>
        <v>15</v>
      </c>
      <c r="P104" s="98">
        <f t="shared" si="103"/>
        <v>3</v>
      </c>
      <c r="Q104" s="98">
        <f t="shared" si="104"/>
        <v>10</v>
      </c>
      <c r="R104" s="225">
        <v>40</v>
      </c>
      <c r="S104" s="112">
        <f>SUM(L104*R104)</f>
        <v>320</v>
      </c>
      <c r="T104" s="112">
        <f>SUM(N104*R104)</f>
        <v>280</v>
      </c>
      <c r="U104" s="112">
        <f>SUM(L104*R104,N104*R104)</f>
        <v>600</v>
      </c>
      <c r="V104" s="112">
        <f t="shared" si="108"/>
        <v>120</v>
      </c>
      <c r="W104" s="112">
        <f t="shared" si="109"/>
        <v>400</v>
      </c>
      <c r="X104" s="181">
        <v>0</v>
      </c>
      <c r="Y104" s="181">
        <v>0</v>
      </c>
      <c r="Z104" s="181">
        <f>SUM(L104,-X104,-Y104)</f>
        <v>8</v>
      </c>
      <c r="AA104" s="226">
        <v>6</v>
      </c>
      <c r="AB104" s="227" t="s">
        <v>212</v>
      </c>
    </row>
    <row r="105" s="2" customFormat="1" ht="72" spans="1:28">
      <c r="A105" s="221">
        <v>7</v>
      </c>
      <c r="B105" s="105"/>
      <c r="C105" s="228" t="s">
        <v>213</v>
      </c>
      <c r="D105" s="106"/>
      <c r="E105" s="114">
        <v>7</v>
      </c>
      <c r="F105" s="114">
        <v>12</v>
      </c>
      <c r="G105" s="114">
        <f t="shared" si="98"/>
        <v>84</v>
      </c>
      <c r="H105" s="222">
        <v>11</v>
      </c>
      <c r="I105" s="223">
        <v>4</v>
      </c>
      <c r="J105" s="108">
        <f>SUM(H105,-I105)</f>
        <v>7</v>
      </c>
      <c r="K105" s="224">
        <v>21</v>
      </c>
      <c r="L105" s="98">
        <f>SUM(K105,-I105)</f>
        <v>17</v>
      </c>
      <c r="M105" s="224">
        <v>24</v>
      </c>
      <c r="N105" s="98">
        <f>SUM(M105,-K105)</f>
        <v>3</v>
      </c>
      <c r="O105" s="98">
        <f t="shared" si="111"/>
        <v>20</v>
      </c>
      <c r="P105" s="98">
        <f t="shared" si="103"/>
        <v>-13</v>
      </c>
      <c r="Q105" s="98">
        <f t="shared" si="104"/>
        <v>-10</v>
      </c>
      <c r="R105" s="225">
        <v>40</v>
      </c>
      <c r="S105" s="112">
        <f>SUM(L105*R105)</f>
        <v>680</v>
      </c>
      <c r="T105" s="112">
        <f>SUM(N105*R105)</f>
        <v>120</v>
      </c>
      <c r="U105" s="112">
        <f>SUM(L105*R105,N105*R105)</f>
        <v>800</v>
      </c>
      <c r="V105" s="112">
        <f t="shared" si="108"/>
        <v>-716</v>
      </c>
      <c r="W105" s="112">
        <f t="shared" si="109"/>
        <v>-596</v>
      </c>
      <c r="X105" s="181">
        <v>0</v>
      </c>
      <c r="Y105" s="181">
        <v>0</v>
      </c>
      <c r="Z105" s="181">
        <f>SUM(L105,-X105,-Y105)</f>
        <v>17</v>
      </c>
      <c r="AA105" s="226">
        <v>6</v>
      </c>
      <c r="AB105" s="227" t="s">
        <v>214</v>
      </c>
    </row>
    <row r="106" s="2" customFormat="1" ht="60" spans="1:28">
      <c r="A106" s="229">
        <v>8</v>
      </c>
      <c r="B106" s="105"/>
      <c r="C106" s="230" t="s">
        <v>215</v>
      </c>
      <c r="D106" s="106"/>
      <c r="E106" s="114"/>
      <c r="F106" s="114"/>
      <c r="G106" s="114">
        <f t="shared" si="98"/>
        <v>0</v>
      </c>
      <c r="H106" s="231">
        <v>1</v>
      </c>
      <c r="I106" s="232">
        <v>1</v>
      </c>
      <c r="J106" s="117">
        <f t="shared" ref="J106:J112" si="112">SUM(H106,-I106)</f>
        <v>0</v>
      </c>
      <c r="K106" s="233">
        <v>2</v>
      </c>
      <c r="L106" s="96">
        <f t="shared" ref="L106:L112" si="113">SUM(K106,-I106)</f>
        <v>1</v>
      </c>
      <c r="M106" s="233">
        <v>4</v>
      </c>
      <c r="N106" s="96">
        <f t="shared" ref="N106:N112" si="114">SUM(M106,-K106)</f>
        <v>2</v>
      </c>
      <c r="O106" s="98">
        <f t="shared" si="111"/>
        <v>3</v>
      </c>
      <c r="P106" s="98">
        <f t="shared" si="103"/>
        <v>-3</v>
      </c>
      <c r="Q106" s="98">
        <f t="shared" si="104"/>
        <v>-1</v>
      </c>
      <c r="R106" s="234">
        <v>40</v>
      </c>
      <c r="S106" s="112">
        <f t="shared" ref="S106:S112" si="115">SUM(L106*R106)</f>
        <v>40</v>
      </c>
      <c r="T106" s="112">
        <f t="shared" ref="T106:T112" si="116">SUM(N106*R106)</f>
        <v>80</v>
      </c>
      <c r="U106" s="112">
        <f t="shared" ref="U106:U112" si="117">SUM(L106*R106,N106*R106)</f>
        <v>120</v>
      </c>
      <c r="V106" s="112">
        <f t="shared" si="108"/>
        <v>-120</v>
      </c>
      <c r="W106" s="112">
        <f t="shared" si="109"/>
        <v>-40</v>
      </c>
      <c r="X106" s="181">
        <v>0</v>
      </c>
      <c r="Y106" s="181">
        <v>0</v>
      </c>
      <c r="Z106" s="181">
        <f t="shared" ref="Z106:Z112" si="118">SUM(L106,-X106,-Y106)</f>
        <v>1</v>
      </c>
      <c r="AA106" s="226">
        <v>6</v>
      </c>
      <c r="AB106" s="227" t="s">
        <v>216</v>
      </c>
    </row>
    <row r="107" s="44" customFormat="1" ht="60" spans="1:28">
      <c r="A107" s="221">
        <v>1</v>
      </c>
      <c r="B107" s="179"/>
      <c r="C107" s="235" t="s">
        <v>217</v>
      </c>
      <c r="D107" s="106"/>
      <c r="E107" s="114"/>
      <c r="F107" s="114"/>
      <c r="G107" s="114">
        <f t="shared" si="98"/>
        <v>0</v>
      </c>
      <c r="H107" s="222">
        <v>3</v>
      </c>
      <c r="I107" s="223">
        <v>2</v>
      </c>
      <c r="J107" s="108">
        <f t="shared" si="112"/>
        <v>1</v>
      </c>
      <c r="K107" s="224">
        <v>4</v>
      </c>
      <c r="L107" s="98">
        <f t="shared" si="113"/>
        <v>2</v>
      </c>
      <c r="M107" s="224">
        <v>5</v>
      </c>
      <c r="N107" s="98">
        <f t="shared" si="114"/>
        <v>1</v>
      </c>
      <c r="O107" s="98">
        <f t="shared" si="111"/>
        <v>3</v>
      </c>
      <c r="P107" s="98">
        <f t="shared" si="103"/>
        <v>-3</v>
      </c>
      <c r="Q107" s="98">
        <f t="shared" si="104"/>
        <v>-2</v>
      </c>
      <c r="R107" s="225">
        <v>600</v>
      </c>
      <c r="S107" s="112">
        <f t="shared" si="115"/>
        <v>1200</v>
      </c>
      <c r="T107" s="112">
        <f t="shared" si="116"/>
        <v>600</v>
      </c>
      <c r="U107" s="112">
        <f t="shared" si="117"/>
        <v>1800</v>
      </c>
      <c r="V107" s="112">
        <f t="shared" si="108"/>
        <v>-1800</v>
      </c>
      <c r="W107" s="112">
        <f t="shared" si="109"/>
        <v>-1200</v>
      </c>
      <c r="X107" s="181">
        <v>0</v>
      </c>
      <c r="Y107" s="181">
        <v>0</v>
      </c>
      <c r="Z107" s="181">
        <f t="shared" si="118"/>
        <v>2</v>
      </c>
      <c r="AA107" s="226">
        <v>12</v>
      </c>
      <c r="AB107" s="227" t="s">
        <v>218</v>
      </c>
    </row>
    <row r="108" s="44" customFormat="1" ht="60" spans="1:28">
      <c r="A108" s="228">
        <v>3</v>
      </c>
      <c r="B108" s="105"/>
      <c r="C108" s="235" t="s">
        <v>219</v>
      </c>
      <c r="D108" s="106"/>
      <c r="E108" s="114"/>
      <c r="F108" s="114"/>
      <c r="G108" s="114">
        <f t="shared" si="98"/>
        <v>0</v>
      </c>
      <c r="H108" s="222">
        <v>3</v>
      </c>
      <c r="I108" s="223">
        <v>3</v>
      </c>
      <c r="J108" s="108">
        <f t="shared" si="112"/>
        <v>0</v>
      </c>
      <c r="K108" s="224">
        <v>4</v>
      </c>
      <c r="L108" s="98">
        <f t="shared" si="113"/>
        <v>1</v>
      </c>
      <c r="M108" s="224">
        <v>5</v>
      </c>
      <c r="N108" s="98">
        <f t="shared" si="114"/>
        <v>1</v>
      </c>
      <c r="O108" s="98">
        <f t="shared" si="111"/>
        <v>2</v>
      </c>
      <c r="P108" s="98">
        <f t="shared" si="103"/>
        <v>-2</v>
      </c>
      <c r="Q108" s="98">
        <f t="shared" si="104"/>
        <v>-1</v>
      </c>
      <c r="R108" s="225">
        <v>300</v>
      </c>
      <c r="S108" s="112">
        <f t="shared" si="115"/>
        <v>300</v>
      </c>
      <c r="T108" s="112">
        <f t="shared" si="116"/>
        <v>300</v>
      </c>
      <c r="U108" s="112">
        <f t="shared" si="117"/>
        <v>600</v>
      </c>
      <c r="V108" s="112">
        <f t="shared" si="108"/>
        <v>-600</v>
      </c>
      <c r="W108" s="112">
        <f t="shared" si="109"/>
        <v>-300</v>
      </c>
      <c r="X108" s="181">
        <v>0</v>
      </c>
      <c r="Y108" s="181">
        <v>0</v>
      </c>
      <c r="Z108" s="181">
        <f t="shared" si="118"/>
        <v>1</v>
      </c>
      <c r="AA108" s="226">
        <v>12</v>
      </c>
      <c r="AB108" s="227" t="s">
        <v>220</v>
      </c>
    </row>
    <row r="109" s="44" customFormat="1" ht="12" spans="1:28">
      <c r="A109" s="236" t="s">
        <v>221</v>
      </c>
      <c r="B109" s="237"/>
      <c r="C109" s="238"/>
      <c r="D109" s="239"/>
      <c r="E109" s="155">
        <f>SUM(E98:E108)</f>
        <v>62</v>
      </c>
      <c r="F109" s="155"/>
      <c r="G109" s="155">
        <f>SUM(G98:G108)</f>
        <v>10434</v>
      </c>
      <c r="H109" s="155">
        <f t="shared" ref="H109:N109" si="119">SUM(H98:H108)</f>
        <v>54</v>
      </c>
      <c r="I109" s="170">
        <f t="shared" si="119"/>
        <v>41</v>
      </c>
      <c r="J109" s="155">
        <f t="shared" si="119"/>
        <v>13</v>
      </c>
      <c r="K109" s="155">
        <f t="shared" si="119"/>
        <v>82</v>
      </c>
      <c r="L109" s="170">
        <f t="shared" si="119"/>
        <v>41</v>
      </c>
      <c r="M109" s="155">
        <f t="shared" si="119"/>
        <v>103</v>
      </c>
      <c r="N109" s="170">
        <f t="shared" si="119"/>
        <v>21</v>
      </c>
      <c r="O109" s="11">
        <f t="shared" si="111"/>
        <v>62</v>
      </c>
      <c r="P109" s="11">
        <f t="shared" si="103"/>
        <v>0</v>
      </c>
      <c r="Q109" s="11">
        <f t="shared" si="104"/>
        <v>21</v>
      </c>
      <c r="R109" s="155"/>
      <c r="S109" s="170">
        <f>SUM(S98:S108)</f>
        <v>6580</v>
      </c>
      <c r="T109" s="170">
        <f>SUM(T98:T108)</f>
        <v>3760</v>
      </c>
      <c r="U109" s="170">
        <f>SUM(U98:U108)</f>
        <v>10340</v>
      </c>
      <c r="V109" s="11">
        <f t="shared" si="108"/>
        <v>94</v>
      </c>
      <c r="W109" s="11">
        <f t="shared" si="109"/>
        <v>3854</v>
      </c>
      <c r="X109" s="155">
        <f>SUM(X98:X108)</f>
        <v>0</v>
      </c>
      <c r="Y109" s="155">
        <f>SUM(Y98:Y108)</f>
        <v>0</v>
      </c>
      <c r="Z109" s="155">
        <f>SUM(Z98:Z108)</f>
        <v>41</v>
      </c>
      <c r="AA109" s="155"/>
      <c r="AB109" s="227"/>
    </row>
    <row r="110" ht="67.9" customHeight="1" spans="1:28">
      <c r="A110" s="134" t="s">
        <v>222</v>
      </c>
      <c r="B110" s="135"/>
      <c r="C110" s="135"/>
      <c r="D110" s="136"/>
      <c r="E110" s="137"/>
      <c r="F110" s="137"/>
      <c r="G110" s="137"/>
      <c r="H110" s="138"/>
      <c r="I110" s="139"/>
      <c r="J110" s="138"/>
      <c r="K110" s="138"/>
      <c r="L110" s="139"/>
      <c r="M110" s="138"/>
      <c r="N110" s="139"/>
      <c r="O110" s="139"/>
      <c r="P110" s="139"/>
      <c r="Q110" s="139"/>
      <c r="R110" s="140"/>
      <c r="S110" s="141"/>
      <c r="T110" s="141"/>
      <c r="U110" s="141"/>
      <c r="V110" s="141"/>
      <c r="W110" s="141"/>
      <c r="X110" s="142"/>
      <c r="Y110" s="142"/>
      <c r="Z110" s="142"/>
      <c r="AA110" s="142"/>
      <c r="AB110" s="17"/>
    </row>
    <row r="111" customFormat="1" ht="21.6" spans="1:28">
      <c r="A111" s="164">
        <v>1</v>
      </c>
      <c r="B111" s="103" t="s">
        <v>223</v>
      </c>
      <c r="C111" s="144" t="s">
        <v>224</v>
      </c>
      <c r="D111" s="240" t="s">
        <v>225</v>
      </c>
      <c r="E111" s="149">
        <v>0</v>
      </c>
      <c r="F111" s="149">
        <v>25</v>
      </c>
      <c r="G111" s="149">
        <f>F111*E111</f>
        <v>0</v>
      </c>
      <c r="H111" s="241">
        <v>3</v>
      </c>
      <c r="I111" s="242">
        <v>1</v>
      </c>
      <c r="J111" s="243">
        <f t="shared" si="112"/>
        <v>2</v>
      </c>
      <c r="K111" s="244">
        <v>5</v>
      </c>
      <c r="L111" s="153">
        <f t="shared" si="113"/>
        <v>4</v>
      </c>
      <c r="M111" s="244">
        <v>8</v>
      </c>
      <c r="N111" s="153">
        <f t="shared" si="114"/>
        <v>3</v>
      </c>
      <c r="O111" s="153">
        <f t="shared" ref="O111:O113" si="120">SUM(L111+N111)</f>
        <v>7</v>
      </c>
      <c r="P111" s="153">
        <f t="shared" ref="P111:P113" si="121">E111-O111</f>
        <v>-7</v>
      </c>
      <c r="Q111" s="153">
        <f t="shared" ref="Q111:Q113" si="122">E111-L111</f>
        <v>-4</v>
      </c>
      <c r="R111" s="245">
        <v>30</v>
      </c>
      <c r="S111" s="112">
        <f t="shared" si="115"/>
        <v>120</v>
      </c>
      <c r="T111" s="112">
        <f t="shared" si="116"/>
        <v>90</v>
      </c>
      <c r="U111" s="112">
        <f t="shared" si="117"/>
        <v>210</v>
      </c>
      <c r="V111" s="112">
        <f t="shared" ref="V111:V113" si="123">G111-U111</f>
        <v>-210</v>
      </c>
      <c r="W111" s="112">
        <f t="shared" ref="W111:W113" si="124">G111-S111</f>
        <v>-120</v>
      </c>
      <c r="X111" s="181">
        <v>0</v>
      </c>
      <c r="Y111" s="181">
        <v>0</v>
      </c>
      <c r="Z111" s="181">
        <f t="shared" si="118"/>
        <v>4</v>
      </c>
      <c r="AA111" s="226">
        <v>2</v>
      </c>
      <c r="AB111" s="163" t="s">
        <v>226</v>
      </c>
    </row>
    <row r="112" customFormat="1" ht="21.6" spans="1:28">
      <c r="A112" s="116">
        <v>2</v>
      </c>
      <c r="B112" s="74"/>
      <c r="C112" s="132" t="s">
        <v>227</v>
      </c>
      <c r="D112" s="240"/>
      <c r="E112" s="149">
        <v>16</v>
      </c>
      <c r="F112" s="149">
        <v>160</v>
      </c>
      <c r="G112" s="149">
        <f>F112*E112</f>
        <v>2560</v>
      </c>
      <c r="H112" s="241">
        <v>10</v>
      </c>
      <c r="I112" s="242">
        <v>8</v>
      </c>
      <c r="J112" s="246">
        <f t="shared" si="112"/>
        <v>2</v>
      </c>
      <c r="K112" s="244">
        <v>16</v>
      </c>
      <c r="L112" s="153">
        <f t="shared" si="113"/>
        <v>8</v>
      </c>
      <c r="M112" s="244">
        <v>22</v>
      </c>
      <c r="N112" s="153">
        <f t="shared" si="114"/>
        <v>6</v>
      </c>
      <c r="O112" s="153">
        <f t="shared" si="120"/>
        <v>14</v>
      </c>
      <c r="P112" s="153">
        <f t="shared" si="121"/>
        <v>2</v>
      </c>
      <c r="Q112" s="153">
        <f t="shared" si="122"/>
        <v>8</v>
      </c>
      <c r="R112" s="245">
        <v>180</v>
      </c>
      <c r="S112" s="112">
        <f t="shared" si="115"/>
        <v>1440</v>
      </c>
      <c r="T112" s="112">
        <f t="shared" si="116"/>
        <v>1080</v>
      </c>
      <c r="U112" s="112">
        <f t="shared" si="117"/>
        <v>2520</v>
      </c>
      <c r="V112" s="112">
        <f t="shared" si="123"/>
        <v>40</v>
      </c>
      <c r="W112" s="112">
        <f t="shared" si="124"/>
        <v>1120</v>
      </c>
      <c r="X112" s="181">
        <v>0</v>
      </c>
      <c r="Y112" s="181">
        <v>2</v>
      </c>
      <c r="Z112" s="181">
        <f t="shared" si="118"/>
        <v>6</v>
      </c>
      <c r="AA112" s="226">
        <v>3</v>
      </c>
      <c r="AB112" s="122" t="s">
        <v>228</v>
      </c>
    </row>
    <row r="113" s="4" customFormat="1" ht="12" spans="1:28">
      <c r="A113" s="236" t="s">
        <v>229</v>
      </c>
      <c r="B113" s="237"/>
      <c r="C113" s="238"/>
      <c r="D113" s="239"/>
      <c r="E113" s="155">
        <f t="shared" ref="E113:N113" si="125">SUM(E111:E112)</f>
        <v>16</v>
      </c>
      <c r="F113" s="247"/>
      <c r="G113" s="247">
        <f t="shared" si="125"/>
        <v>2560</v>
      </c>
      <c r="H113" s="247">
        <f t="shared" si="125"/>
        <v>13</v>
      </c>
      <c r="I113" s="248">
        <f t="shared" si="125"/>
        <v>9</v>
      </c>
      <c r="J113" s="247">
        <f t="shared" si="125"/>
        <v>4</v>
      </c>
      <c r="K113" s="247">
        <f t="shared" si="125"/>
        <v>21</v>
      </c>
      <c r="L113" s="248">
        <f t="shared" si="125"/>
        <v>12</v>
      </c>
      <c r="M113" s="247">
        <f t="shared" si="125"/>
        <v>30</v>
      </c>
      <c r="N113" s="248">
        <f t="shared" si="125"/>
        <v>9</v>
      </c>
      <c r="O113" s="29">
        <f t="shared" si="120"/>
        <v>21</v>
      </c>
      <c r="P113" s="29">
        <f t="shared" si="121"/>
        <v>-5</v>
      </c>
      <c r="Q113" s="29">
        <f t="shared" si="122"/>
        <v>4</v>
      </c>
      <c r="R113" s="247"/>
      <c r="S113" s="248">
        <f t="shared" ref="S113:U113" si="126">SUM(S111:S112)</f>
        <v>1560</v>
      </c>
      <c r="T113" s="248">
        <f t="shared" si="126"/>
        <v>1170</v>
      </c>
      <c r="U113" s="248">
        <f t="shared" si="126"/>
        <v>2730</v>
      </c>
      <c r="V113" s="11">
        <f t="shared" si="123"/>
        <v>-170</v>
      </c>
      <c r="W113" s="11">
        <f t="shared" si="124"/>
        <v>1000</v>
      </c>
      <c r="X113" s="247">
        <f t="shared" ref="X113:Z113" si="127">SUM(X111:X112)</f>
        <v>0</v>
      </c>
      <c r="Y113" s="247">
        <f t="shared" si="127"/>
        <v>2</v>
      </c>
      <c r="Z113" s="247">
        <f t="shared" si="127"/>
        <v>10</v>
      </c>
      <c r="AA113" s="155"/>
      <c r="AB113" s="227"/>
    </row>
    <row r="114" s="47" customFormat="1" ht="46.9" customHeight="1" spans="1:28">
      <c r="A114" s="171" t="s">
        <v>230</v>
      </c>
      <c r="B114" s="171"/>
      <c r="C114" s="171"/>
      <c r="D114" s="172"/>
      <c r="E114" s="173"/>
      <c r="F114" s="173"/>
      <c r="G114" s="173"/>
      <c r="H114" s="174"/>
      <c r="I114" s="175"/>
      <c r="J114" s="174"/>
      <c r="K114" s="174"/>
      <c r="L114" s="175"/>
      <c r="M114" s="174"/>
      <c r="N114" s="175"/>
      <c r="O114" s="175"/>
      <c r="P114" s="175"/>
      <c r="Q114" s="175"/>
      <c r="R114" s="176"/>
      <c r="S114" s="177"/>
      <c r="T114" s="177"/>
      <c r="U114" s="177"/>
      <c r="V114" s="177"/>
      <c r="W114" s="177"/>
      <c r="X114" s="178"/>
      <c r="Y114" s="178"/>
      <c r="Z114" s="178"/>
      <c r="AA114" s="178"/>
      <c r="AB114" s="171"/>
    </row>
    <row r="115" ht="39" customHeight="1" spans="1:28">
      <c r="A115" s="164">
        <v>1</v>
      </c>
      <c r="B115" s="103" t="s">
        <v>231</v>
      </c>
      <c r="C115" s="164" t="s">
        <v>232</v>
      </c>
      <c r="D115" s="249" t="s">
        <v>41</v>
      </c>
      <c r="E115" s="114">
        <v>36</v>
      </c>
      <c r="F115" s="114">
        <v>15</v>
      </c>
      <c r="G115" s="114">
        <f>F115*E115</f>
        <v>540</v>
      </c>
      <c r="H115" s="222">
        <v>6</v>
      </c>
      <c r="I115" s="250" t="s">
        <v>233</v>
      </c>
      <c r="J115" s="251"/>
      <c r="K115" s="251"/>
      <c r="L115" s="251"/>
      <c r="M115" s="251"/>
      <c r="N115" s="251"/>
      <c r="O115" s="251"/>
      <c r="P115" s="251"/>
      <c r="Q115" s="251"/>
      <c r="R115" s="251"/>
      <c r="S115" s="251"/>
      <c r="T115" s="251"/>
      <c r="U115" s="251"/>
      <c r="V115" s="251"/>
      <c r="W115" s="251"/>
      <c r="X115" s="251"/>
      <c r="Y115" s="251"/>
      <c r="Z115" s="251"/>
      <c r="AA115" s="251"/>
      <c r="AB115" s="252"/>
    </row>
    <row r="116" ht="37.15" customHeight="1" spans="1:28">
      <c r="A116" s="15">
        <v>2</v>
      </c>
      <c r="B116" s="11"/>
      <c r="C116" s="15" t="s">
        <v>234</v>
      </c>
      <c r="D116" s="249"/>
      <c r="E116" s="114"/>
      <c r="F116" s="114"/>
      <c r="G116" s="114"/>
      <c r="H116" s="222">
        <v>11</v>
      </c>
      <c r="I116" s="250"/>
      <c r="J116" s="251"/>
      <c r="K116" s="251"/>
      <c r="L116" s="251"/>
      <c r="M116" s="251"/>
      <c r="N116" s="251"/>
      <c r="O116" s="251"/>
      <c r="P116" s="251"/>
      <c r="Q116" s="251"/>
      <c r="R116" s="251"/>
      <c r="S116" s="251"/>
      <c r="T116" s="251"/>
      <c r="U116" s="251"/>
      <c r="V116" s="251"/>
      <c r="W116" s="251"/>
      <c r="X116" s="251"/>
      <c r="Y116" s="251"/>
      <c r="Z116" s="251"/>
      <c r="AA116" s="251"/>
      <c r="AB116" s="252"/>
    </row>
    <row r="117" spans="1:28">
      <c r="A117" s="15">
        <v>1</v>
      </c>
      <c r="B117" s="11" t="s">
        <v>235</v>
      </c>
      <c r="C117" s="15" t="s">
        <v>236</v>
      </c>
      <c r="D117" s="249"/>
      <c r="E117" s="114"/>
      <c r="F117" s="114"/>
      <c r="G117" s="114"/>
      <c r="H117" s="222">
        <v>28</v>
      </c>
      <c r="I117" s="250"/>
      <c r="J117" s="251"/>
      <c r="K117" s="251"/>
      <c r="L117" s="251"/>
      <c r="M117" s="251"/>
      <c r="N117" s="251"/>
      <c r="O117" s="251"/>
      <c r="P117" s="251"/>
      <c r="Q117" s="251"/>
      <c r="R117" s="251"/>
      <c r="S117" s="251"/>
      <c r="T117" s="251"/>
      <c r="U117" s="251"/>
      <c r="V117" s="251"/>
      <c r="W117" s="251"/>
      <c r="X117" s="251"/>
      <c r="Y117" s="251"/>
      <c r="Z117" s="251"/>
      <c r="AA117" s="251"/>
      <c r="AB117" s="252"/>
    </row>
    <row r="118" ht="25.9" customHeight="1" spans="1:28">
      <c r="A118" s="15">
        <v>2</v>
      </c>
      <c r="B118" s="11"/>
      <c r="C118" s="15" t="s">
        <v>54</v>
      </c>
      <c r="D118" s="249"/>
      <c r="E118" s="114"/>
      <c r="F118" s="114"/>
      <c r="G118" s="114"/>
      <c r="H118" s="222">
        <v>8</v>
      </c>
      <c r="I118" s="250"/>
      <c r="J118" s="251"/>
      <c r="K118" s="251"/>
      <c r="L118" s="251"/>
      <c r="M118" s="251"/>
      <c r="N118" s="251"/>
      <c r="O118" s="251"/>
      <c r="P118" s="251"/>
      <c r="Q118" s="251"/>
      <c r="R118" s="251"/>
      <c r="S118" s="251"/>
      <c r="T118" s="251"/>
      <c r="U118" s="251"/>
      <c r="V118" s="251"/>
      <c r="W118" s="251"/>
      <c r="X118" s="251"/>
      <c r="Y118" s="251"/>
      <c r="Z118" s="251"/>
      <c r="AA118" s="251"/>
      <c r="AB118" s="252"/>
    </row>
    <row r="119" s="2" customFormat="1" ht="12" spans="1:28">
      <c r="A119" s="236" t="s">
        <v>237</v>
      </c>
      <c r="B119" s="237"/>
      <c r="C119" s="238"/>
      <c r="D119" s="239"/>
      <c r="E119" s="155">
        <f>SUM(E115:E118)</f>
        <v>36</v>
      </c>
      <c r="F119" s="155"/>
      <c r="G119" s="155">
        <f>SUM(G115:G118)</f>
        <v>540</v>
      </c>
      <c r="H119" s="155">
        <f>SUM(H115:H118)</f>
        <v>53</v>
      </c>
      <c r="I119" s="253"/>
      <c r="J119" s="254"/>
      <c r="K119" s="254"/>
      <c r="L119" s="254"/>
      <c r="M119" s="254"/>
      <c r="N119" s="254"/>
      <c r="O119" s="254"/>
      <c r="P119" s="254"/>
      <c r="Q119" s="254"/>
      <c r="R119" s="254"/>
      <c r="S119" s="254"/>
      <c r="T119" s="254"/>
      <c r="U119" s="254"/>
      <c r="V119" s="254"/>
      <c r="W119" s="254"/>
      <c r="X119" s="254"/>
      <c r="Y119" s="254"/>
      <c r="Z119" s="254"/>
      <c r="AA119" s="254"/>
      <c r="AB119" s="255"/>
    </row>
    <row r="120" spans="1:28">
      <c r="D120" s="1"/>
      <c r="E120" s="256"/>
      <c r="F120" s="256"/>
      <c r="G120" s="256"/>
      <c r="H120" s="1"/>
      <c r="I120" s="45"/>
      <c r="J120" s="1"/>
      <c r="K120" s="1"/>
      <c r="L120" s="45"/>
      <c r="M120" s="1"/>
      <c r="N120" s="45"/>
      <c r="O120" s="45"/>
      <c r="P120" s="45"/>
      <c r="Q120" s="45"/>
      <c r="R120" s="1"/>
      <c r="S120" s="257"/>
      <c r="T120" s="257"/>
      <c r="U120" s="257"/>
      <c r="V120" s="257"/>
      <c r="W120" s="257"/>
      <c r="X120" s="256"/>
      <c r="Y120" s="256"/>
      <c r="Z120" s="256"/>
      <c r="AA120" s="256"/>
    </row>
    <row r="121" spans="1:28">
      <c r="D121" s="1"/>
      <c r="E121" s="256"/>
      <c r="F121" s="256"/>
      <c r="G121" s="256"/>
      <c r="H121" s="1"/>
      <c r="I121" s="45"/>
      <c r="J121" s="1"/>
      <c r="K121" s="1"/>
      <c r="L121" s="45"/>
      <c r="M121" s="1"/>
      <c r="N121" s="45"/>
      <c r="O121" s="45"/>
      <c r="P121" s="45"/>
      <c r="Q121" s="45"/>
      <c r="R121" s="1"/>
      <c r="S121" s="257"/>
      <c r="T121" s="257"/>
      <c r="U121" s="257"/>
      <c r="V121" s="257"/>
      <c r="W121" s="257"/>
      <c r="X121" s="256"/>
      <c r="Y121" s="256"/>
      <c r="Z121" s="256"/>
      <c r="AA121" s="256"/>
    </row>
    <row r="122" spans="1:28">
      <c r="D122" s="1"/>
      <c r="E122" s="256"/>
      <c r="F122" s="256"/>
      <c r="G122" s="256"/>
      <c r="H122" s="1"/>
      <c r="I122" s="45"/>
      <c r="J122" s="1"/>
      <c r="K122" s="1"/>
      <c r="L122" s="45"/>
      <c r="M122" s="1"/>
      <c r="N122" s="45"/>
      <c r="O122" s="45"/>
      <c r="P122" s="45"/>
      <c r="Q122" s="45"/>
      <c r="R122" s="1"/>
      <c r="S122" s="257"/>
      <c r="T122" s="257"/>
      <c r="U122" s="257"/>
      <c r="V122" s="257"/>
      <c r="W122" s="257"/>
      <c r="X122" s="256"/>
      <c r="Y122" s="256"/>
      <c r="Z122" s="256"/>
      <c r="AA122" s="256"/>
    </row>
    <row r="123" spans="1:28">
      <c r="D123" s="1"/>
      <c r="E123" s="256"/>
      <c r="F123" s="256"/>
      <c r="G123" s="256"/>
      <c r="H123" s="1"/>
      <c r="I123" s="45"/>
      <c r="J123" s="1"/>
      <c r="K123" s="1"/>
      <c r="L123" s="45"/>
      <c r="M123" s="1"/>
      <c r="N123" s="45"/>
      <c r="O123" s="45"/>
      <c r="P123" s="45"/>
      <c r="Q123" s="45"/>
      <c r="R123" s="1"/>
      <c r="S123" s="257"/>
      <c r="T123" s="257"/>
      <c r="U123" s="257"/>
      <c r="V123" s="257"/>
      <c r="W123" s="257"/>
      <c r="X123" s="256"/>
      <c r="Y123" s="256"/>
      <c r="Z123" s="256"/>
      <c r="AA123" s="256"/>
    </row>
    <row r="124" spans="1:28">
      <c r="D124" s="1"/>
      <c r="E124" s="256"/>
      <c r="F124" s="256"/>
      <c r="G124" s="256"/>
      <c r="H124" s="1"/>
      <c r="I124" s="45"/>
      <c r="J124" s="1"/>
      <c r="K124" s="1"/>
      <c r="L124" s="45"/>
      <c r="M124" s="1"/>
      <c r="N124" s="45"/>
      <c r="O124" s="45"/>
      <c r="P124" s="45"/>
      <c r="Q124" s="45"/>
      <c r="R124" s="1"/>
      <c r="S124" s="257"/>
      <c r="T124" s="257"/>
      <c r="U124" s="257"/>
      <c r="V124" s="257"/>
      <c r="W124" s="257"/>
      <c r="X124" s="256"/>
      <c r="Y124" s="256"/>
      <c r="Z124" s="256"/>
      <c r="AA124" s="256"/>
    </row>
    <row r="125" spans="1:28">
      <c r="D125" s="1"/>
      <c r="E125" s="256"/>
      <c r="F125" s="256"/>
      <c r="G125" s="256"/>
      <c r="H125" s="1"/>
      <c r="I125" s="45"/>
      <c r="J125" s="1"/>
      <c r="K125" s="1"/>
      <c r="L125" s="45"/>
      <c r="M125" s="1"/>
      <c r="N125" s="45"/>
      <c r="O125" s="45"/>
      <c r="P125" s="45"/>
      <c r="Q125" s="45"/>
      <c r="R125" s="1"/>
      <c r="S125" s="257"/>
      <c r="T125" s="257"/>
      <c r="U125" s="257"/>
      <c r="V125" s="257"/>
      <c r="W125" s="257"/>
      <c r="X125" s="256"/>
      <c r="Y125" s="256"/>
      <c r="Z125" s="256"/>
      <c r="AA125" s="256"/>
    </row>
    <row r="126" spans="1:28">
      <c r="D126" s="1"/>
      <c r="E126" s="256"/>
      <c r="F126" s="256"/>
      <c r="G126" s="256"/>
      <c r="H126" s="1"/>
      <c r="I126" s="45"/>
      <c r="J126" s="1"/>
      <c r="K126" s="1"/>
      <c r="L126" s="45"/>
      <c r="M126" s="1"/>
      <c r="N126" s="45"/>
      <c r="O126" s="45"/>
      <c r="P126" s="45"/>
      <c r="Q126" s="45"/>
      <c r="R126" s="1"/>
      <c r="S126" s="257"/>
      <c r="T126" s="257"/>
      <c r="U126" s="257"/>
      <c r="V126" s="257"/>
      <c r="W126" s="257"/>
      <c r="X126" s="256"/>
      <c r="Y126" s="256"/>
      <c r="Z126" s="256"/>
      <c r="AA126" s="256"/>
    </row>
    <row r="127" spans="1:28">
      <c r="D127" s="1"/>
      <c r="E127" s="256"/>
      <c r="F127" s="256"/>
      <c r="G127" s="256"/>
      <c r="H127" s="1"/>
      <c r="I127" s="45"/>
      <c r="J127" s="1"/>
      <c r="K127" s="1"/>
      <c r="L127" s="45"/>
      <c r="M127" s="1"/>
      <c r="N127" s="45"/>
      <c r="O127" s="45"/>
      <c r="P127" s="45"/>
      <c r="Q127" s="45"/>
      <c r="R127" s="1"/>
      <c r="S127" s="257"/>
      <c r="T127" s="257"/>
      <c r="U127" s="257"/>
      <c r="V127" s="257"/>
      <c r="W127" s="257"/>
      <c r="X127" s="256"/>
      <c r="Y127" s="256"/>
      <c r="Z127" s="256"/>
      <c r="AA127" s="256"/>
    </row>
    <row r="128" spans="1:28">
      <c r="D128" s="1"/>
      <c r="E128" s="256"/>
      <c r="F128" s="256"/>
      <c r="G128" s="256"/>
      <c r="H128" s="1"/>
      <c r="I128" s="45"/>
      <c r="J128" s="1"/>
      <c r="K128" s="1"/>
      <c r="L128" s="45"/>
      <c r="M128" s="1"/>
      <c r="N128" s="45"/>
      <c r="O128" s="45"/>
      <c r="P128" s="45"/>
      <c r="Q128" s="45"/>
      <c r="R128" s="1"/>
      <c r="S128" s="257"/>
      <c r="T128" s="257"/>
      <c r="U128" s="257"/>
      <c r="V128" s="257"/>
      <c r="W128" s="257"/>
      <c r="X128" s="256"/>
      <c r="Y128" s="256"/>
      <c r="Z128" s="256"/>
      <c r="AA128" s="256"/>
    </row>
    <row r="129" spans="4:27">
      <c r="D129" s="1"/>
      <c r="E129" s="256"/>
      <c r="F129" s="256"/>
      <c r="G129" s="256"/>
      <c r="H129" s="1"/>
      <c r="I129" s="45"/>
      <c r="J129" s="1"/>
      <c r="K129" s="1"/>
      <c r="L129" s="45"/>
      <c r="M129" s="1"/>
      <c r="N129" s="45"/>
      <c r="O129" s="45"/>
      <c r="P129" s="45"/>
      <c r="Q129" s="45"/>
      <c r="R129" s="1"/>
      <c r="S129" s="257"/>
      <c r="T129" s="257"/>
      <c r="U129" s="257"/>
      <c r="V129" s="257"/>
      <c r="W129" s="257"/>
      <c r="X129" s="256"/>
      <c r="Y129" s="256"/>
      <c r="Z129" s="256"/>
      <c r="AA129" s="256"/>
    </row>
    <row r="130" spans="4:27">
      <c r="D130" s="1"/>
      <c r="E130" s="256"/>
      <c r="F130" s="256"/>
      <c r="G130" s="256"/>
      <c r="H130" s="1"/>
      <c r="I130" s="45"/>
      <c r="J130" s="1"/>
      <c r="K130" s="1"/>
      <c r="L130" s="45"/>
      <c r="M130" s="1"/>
      <c r="N130" s="45"/>
      <c r="O130" s="45"/>
      <c r="P130" s="45"/>
      <c r="Q130" s="45"/>
      <c r="R130" s="1"/>
      <c r="S130" s="257"/>
      <c r="T130" s="257"/>
      <c r="U130" s="257"/>
      <c r="V130" s="257"/>
      <c r="W130" s="257"/>
      <c r="X130" s="256"/>
      <c r="Y130" s="256"/>
      <c r="Z130" s="256"/>
      <c r="AA130" s="256"/>
    </row>
    <row r="131" spans="4:27">
      <c r="D131" s="1"/>
      <c r="E131" s="256"/>
      <c r="F131" s="256"/>
      <c r="G131" s="256"/>
      <c r="H131" s="1"/>
      <c r="I131" s="45"/>
      <c r="J131" s="1"/>
      <c r="K131" s="1"/>
      <c r="L131" s="45"/>
      <c r="M131" s="1"/>
      <c r="N131" s="45"/>
      <c r="O131" s="45"/>
      <c r="P131" s="45"/>
      <c r="Q131" s="45"/>
      <c r="R131" s="1"/>
      <c r="S131" s="257"/>
      <c r="T131" s="257"/>
      <c r="U131" s="257"/>
      <c r="V131" s="257"/>
      <c r="W131" s="257"/>
      <c r="X131" s="256"/>
      <c r="Y131" s="256"/>
      <c r="Z131" s="256"/>
      <c r="AA131" s="256"/>
    </row>
    <row r="132" spans="4:27">
      <c r="D132" s="1"/>
      <c r="E132" s="256"/>
      <c r="F132" s="256"/>
      <c r="G132" s="256"/>
      <c r="H132" s="1"/>
      <c r="I132" s="45"/>
      <c r="J132" s="1"/>
      <c r="K132" s="1"/>
      <c r="L132" s="45"/>
      <c r="M132" s="1"/>
      <c r="N132" s="45"/>
      <c r="O132" s="45"/>
      <c r="P132" s="45"/>
      <c r="Q132" s="45"/>
      <c r="R132" s="1"/>
      <c r="S132" s="257"/>
      <c r="T132" s="257"/>
      <c r="U132" s="257"/>
      <c r="V132" s="257"/>
      <c r="W132" s="257"/>
      <c r="X132" s="256"/>
      <c r="Y132" s="256"/>
      <c r="Z132" s="256"/>
      <c r="AA132" s="256"/>
    </row>
    <row r="133" spans="4:27">
      <c r="D133" s="1"/>
      <c r="E133" s="256"/>
      <c r="F133" s="256"/>
      <c r="G133" s="256"/>
      <c r="H133" s="1"/>
      <c r="I133" s="45"/>
      <c r="J133" s="1"/>
      <c r="K133" s="1"/>
      <c r="L133" s="45"/>
      <c r="M133" s="1"/>
      <c r="N133" s="45"/>
      <c r="O133" s="45"/>
      <c r="P133" s="45"/>
      <c r="Q133" s="45"/>
      <c r="R133" s="1"/>
      <c r="S133" s="257"/>
      <c r="T133" s="257"/>
      <c r="U133" s="257"/>
      <c r="V133" s="257"/>
      <c r="W133" s="257"/>
      <c r="X133" s="256"/>
      <c r="Y133" s="256"/>
      <c r="Z133" s="256"/>
      <c r="AA133" s="256"/>
    </row>
    <row r="134" spans="4:27">
      <c r="D134" s="1"/>
      <c r="E134" s="256"/>
      <c r="F134" s="256"/>
      <c r="G134" s="256"/>
      <c r="H134" s="1"/>
      <c r="I134" s="45"/>
      <c r="J134" s="1"/>
      <c r="K134" s="1"/>
      <c r="L134" s="45"/>
      <c r="M134" s="1"/>
      <c r="N134" s="45"/>
      <c r="O134" s="45"/>
      <c r="P134" s="45"/>
      <c r="Q134" s="45"/>
      <c r="R134" s="1"/>
      <c r="S134" s="257"/>
      <c r="T134" s="257"/>
      <c r="U134" s="257"/>
      <c r="V134" s="257"/>
      <c r="W134" s="257"/>
      <c r="X134" s="256"/>
      <c r="Y134" s="256"/>
      <c r="Z134" s="256"/>
      <c r="AA134" s="256"/>
    </row>
    <row r="135" spans="4:27">
      <c r="D135" s="1"/>
      <c r="E135" s="256"/>
      <c r="F135" s="256"/>
      <c r="G135" s="256"/>
      <c r="H135" s="1"/>
      <c r="I135" s="45"/>
      <c r="J135" s="1"/>
      <c r="K135" s="1"/>
      <c r="L135" s="45"/>
      <c r="M135" s="1"/>
      <c r="N135" s="45"/>
      <c r="O135" s="45"/>
      <c r="P135" s="45"/>
      <c r="Q135" s="45"/>
      <c r="R135" s="1"/>
      <c r="S135" s="257"/>
      <c r="T135" s="257"/>
      <c r="U135" s="257"/>
      <c r="V135" s="257"/>
      <c r="W135" s="257"/>
      <c r="X135" s="256"/>
      <c r="Y135" s="256"/>
      <c r="Z135" s="256"/>
      <c r="AA135" s="256"/>
    </row>
    <row r="136" spans="4:27">
      <c r="D136" s="1"/>
      <c r="E136" s="256"/>
      <c r="F136" s="256"/>
      <c r="G136" s="256"/>
      <c r="H136" s="1"/>
      <c r="I136" s="45"/>
      <c r="J136" s="1"/>
      <c r="K136" s="1"/>
      <c r="L136" s="45"/>
      <c r="M136" s="1"/>
      <c r="N136" s="45"/>
      <c r="O136" s="45"/>
      <c r="P136" s="45"/>
      <c r="Q136" s="45"/>
      <c r="R136" s="1"/>
      <c r="S136" s="257"/>
      <c r="T136" s="257"/>
      <c r="U136" s="257"/>
      <c r="V136" s="257"/>
      <c r="W136" s="257"/>
      <c r="X136" s="256"/>
      <c r="Y136" s="256"/>
      <c r="Z136" s="256"/>
      <c r="AA136" s="256"/>
    </row>
    <row r="137" spans="4:27">
      <c r="D137" s="1"/>
      <c r="E137" s="256"/>
      <c r="F137" s="256"/>
      <c r="G137" s="256"/>
      <c r="H137" s="1"/>
      <c r="I137" s="45"/>
      <c r="J137" s="1"/>
      <c r="K137" s="1"/>
      <c r="L137" s="45"/>
      <c r="M137" s="1"/>
      <c r="N137" s="45"/>
      <c r="O137" s="45"/>
      <c r="P137" s="45"/>
      <c r="Q137" s="45"/>
      <c r="R137" s="1"/>
      <c r="S137" s="257"/>
      <c r="T137" s="257"/>
      <c r="U137" s="257"/>
      <c r="V137" s="257"/>
      <c r="W137" s="257"/>
      <c r="X137" s="256"/>
      <c r="Y137" s="256"/>
      <c r="Z137" s="256"/>
      <c r="AA137" s="256"/>
    </row>
    <row r="138" spans="4:27">
      <c r="D138" s="1"/>
      <c r="E138" s="256"/>
      <c r="F138" s="256"/>
      <c r="G138" s="256"/>
      <c r="H138" s="1"/>
      <c r="I138" s="45"/>
      <c r="J138" s="1"/>
      <c r="K138" s="1"/>
      <c r="L138" s="45"/>
      <c r="M138" s="1"/>
      <c r="N138" s="45"/>
      <c r="O138" s="45"/>
      <c r="P138" s="45"/>
      <c r="Q138" s="45"/>
      <c r="R138" s="1"/>
      <c r="S138" s="257"/>
      <c r="T138" s="257"/>
      <c r="U138" s="257"/>
      <c r="V138" s="257"/>
      <c r="W138" s="257"/>
      <c r="X138" s="256"/>
      <c r="Y138" s="256"/>
      <c r="Z138" s="256"/>
      <c r="AA138" s="256"/>
    </row>
    <row r="139" spans="4:27">
      <c r="D139" s="1"/>
      <c r="E139" s="256"/>
      <c r="F139" s="256"/>
      <c r="G139" s="256"/>
      <c r="H139" s="1"/>
      <c r="I139" s="45"/>
      <c r="J139" s="1"/>
      <c r="K139" s="1"/>
      <c r="L139" s="45"/>
      <c r="M139" s="1"/>
      <c r="N139" s="45"/>
      <c r="O139" s="45"/>
      <c r="P139" s="45"/>
      <c r="Q139" s="45"/>
      <c r="R139" s="1"/>
      <c r="S139" s="257"/>
      <c r="T139" s="257"/>
      <c r="U139" s="257"/>
      <c r="V139" s="257"/>
      <c r="W139" s="257"/>
      <c r="X139" s="256"/>
      <c r="Y139" s="256"/>
      <c r="Z139" s="256"/>
      <c r="AA139" s="256"/>
    </row>
    <row r="140" spans="4:27">
      <c r="D140" s="1"/>
      <c r="E140" s="256"/>
      <c r="F140" s="256"/>
      <c r="G140" s="256"/>
      <c r="H140" s="1"/>
      <c r="I140" s="45"/>
      <c r="J140" s="1"/>
      <c r="K140" s="1"/>
      <c r="L140" s="45"/>
      <c r="M140" s="1"/>
      <c r="N140" s="45"/>
      <c r="O140" s="45"/>
      <c r="P140" s="45"/>
      <c r="Q140" s="45"/>
      <c r="R140" s="1"/>
      <c r="S140" s="257"/>
      <c r="T140" s="257"/>
      <c r="U140" s="257"/>
      <c r="V140" s="257"/>
      <c r="W140" s="257"/>
      <c r="X140" s="256"/>
      <c r="Y140" s="256"/>
      <c r="Z140" s="256"/>
      <c r="AA140" s="256"/>
    </row>
    <row r="141" spans="4:27">
      <c r="D141" s="1"/>
      <c r="E141" s="256"/>
      <c r="F141" s="256"/>
      <c r="G141" s="256"/>
      <c r="H141" s="1"/>
      <c r="I141" s="45"/>
      <c r="J141" s="1"/>
      <c r="K141" s="1"/>
      <c r="L141" s="45"/>
      <c r="M141" s="1"/>
      <c r="N141" s="45"/>
      <c r="O141" s="45"/>
      <c r="P141" s="45"/>
      <c r="Q141" s="45"/>
      <c r="R141" s="1"/>
      <c r="S141" s="257"/>
      <c r="T141" s="257"/>
      <c r="U141" s="257"/>
      <c r="V141" s="257"/>
      <c r="W141" s="257"/>
      <c r="X141" s="256"/>
      <c r="Y141" s="256"/>
      <c r="Z141" s="256"/>
      <c r="AA141" s="256"/>
    </row>
    <row r="142" spans="4:27">
      <c r="D142" s="1"/>
      <c r="E142" s="256"/>
      <c r="F142" s="256"/>
      <c r="G142" s="256"/>
      <c r="H142" s="1"/>
      <c r="I142" s="45"/>
      <c r="J142" s="1"/>
      <c r="K142" s="1"/>
      <c r="L142" s="45"/>
      <c r="M142" s="1"/>
      <c r="N142" s="45"/>
      <c r="O142" s="45"/>
      <c r="P142" s="45"/>
      <c r="Q142" s="45"/>
      <c r="R142" s="1"/>
      <c r="S142" s="257"/>
      <c r="T142" s="257"/>
      <c r="U142" s="257"/>
      <c r="V142" s="257"/>
      <c r="W142" s="257"/>
      <c r="X142" s="256"/>
      <c r="Y142" s="256"/>
      <c r="Z142" s="256"/>
      <c r="AA142" s="256"/>
    </row>
    <row r="143" spans="4:27">
      <c r="D143" s="1"/>
      <c r="E143" s="256"/>
      <c r="F143" s="256"/>
      <c r="G143" s="256"/>
      <c r="H143" s="1"/>
      <c r="I143" s="45"/>
      <c r="J143" s="1"/>
      <c r="K143" s="1"/>
      <c r="L143" s="45"/>
      <c r="M143" s="1"/>
      <c r="N143" s="45"/>
      <c r="O143" s="45"/>
      <c r="P143" s="45"/>
      <c r="Q143" s="45"/>
      <c r="R143" s="1"/>
      <c r="S143" s="257"/>
      <c r="T143" s="257"/>
      <c r="U143" s="257"/>
      <c r="V143" s="257"/>
      <c r="W143" s="257"/>
      <c r="X143" s="256"/>
      <c r="Y143" s="256"/>
      <c r="Z143" s="256"/>
      <c r="AA143" s="256"/>
    </row>
    <row r="144" spans="4:27">
      <c r="D144" s="1"/>
      <c r="E144" s="256"/>
      <c r="F144" s="256"/>
      <c r="G144" s="256"/>
      <c r="H144" s="1"/>
      <c r="I144" s="45"/>
      <c r="J144" s="1"/>
      <c r="K144" s="1"/>
      <c r="L144" s="45"/>
      <c r="M144" s="1"/>
      <c r="N144" s="45"/>
      <c r="O144" s="45"/>
      <c r="P144" s="45"/>
      <c r="Q144" s="45"/>
      <c r="R144" s="1"/>
      <c r="S144" s="257"/>
      <c r="T144" s="257"/>
      <c r="U144" s="257"/>
      <c r="V144" s="257"/>
      <c r="W144" s="257"/>
      <c r="X144" s="256"/>
      <c r="Y144" s="256"/>
      <c r="Z144" s="256"/>
      <c r="AA144" s="256"/>
    </row>
    <row r="145" spans="4:27">
      <c r="D145" s="1"/>
      <c r="E145" s="256"/>
      <c r="F145" s="256"/>
      <c r="G145" s="256"/>
      <c r="H145" s="1"/>
      <c r="I145" s="45"/>
      <c r="J145" s="1"/>
      <c r="K145" s="1"/>
      <c r="L145" s="45"/>
      <c r="M145" s="1"/>
      <c r="N145" s="45"/>
      <c r="O145" s="45"/>
      <c r="P145" s="45"/>
      <c r="Q145" s="45"/>
      <c r="R145" s="1"/>
      <c r="S145" s="257"/>
      <c r="T145" s="257"/>
      <c r="U145" s="257"/>
      <c r="V145" s="257"/>
      <c r="W145" s="257"/>
      <c r="X145" s="256"/>
      <c r="Y145" s="256"/>
      <c r="Z145" s="256"/>
      <c r="AA145" s="256"/>
    </row>
    <row r="146" spans="4:27">
      <c r="D146" s="1"/>
      <c r="E146" s="256"/>
      <c r="F146" s="256"/>
      <c r="G146" s="256"/>
      <c r="H146" s="1"/>
      <c r="I146" s="45"/>
      <c r="J146" s="1"/>
      <c r="K146" s="1"/>
      <c r="L146" s="45"/>
      <c r="M146" s="1"/>
      <c r="N146" s="45"/>
      <c r="O146" s="45"/>
      <c r="P146" s="45"/>
      <c r="Q146" s="45"/>
      <c r="R146" s="1"/>
      <c r="S146" s="257"/>
      <c r="T146" s="257"/>
      <c r="U146" s="257"/>
      <c r="V146" s="257"/>
      <c r="W146" s="257"/>
      <c r="X146" s="256"/>
      <c r="Y146" s="256"/>
      <c r="Z146" s="256"/>
      <c r="AA146" s="256"/>
    </row>
    <row r="147" spans="4:27">
      <c r="D147" s="1"/>
      <c r="E147" s="256"/>
      <c r="F147" s="256"/>
      <c r="G147" s="256"/>
      <c r="H147" s="1"/>
      <c r="I147" s="45"/>
      <c r="J147" s="1"/>
      <c r="K147" s="1"/>
      <c r="L147" s="45"/>
      <c r="M147" s="1"/>
      <c r="N147" s="45"/>
      <c r="O147" s="45"/>
      <c r="P147" s="45"/>
      <c r="Q147" s="45"/>
      <c r="R147" s="1"/>
      <c r="S147" s="257"/>
      <c r="T147" s="257"/>
      <c r="U147" s="257"/>
      <c r="V147" s="257"/>
      <c r="W147" s="257"/>
      <c r="X147" s="256"/>
      <c r="Y147" s="256"/>
      <c r="Z147" s="256"/>
      <c r="AA147" s="256"/>
    </row>
    <row r="148" spans="4:27">
      <c r="D148" s="1"/>
      <c r="E148" s="256"/>
      <c r="F148" s="256"/>
      <c r="G148" s="256"/>
      <c r="H148" s="1"/>
      <c r="I148" s="45"/>
      <c r="J148" s="1"/>
      <c r="K148" s="1"/>
      <c r="L148" s="45"/>
      <c r="M148" s="1"/>
      <c r="N148" s="45"/>
      <c r="O148" s="45"/>
      <c r="P148" s="45"/>
      <c r="Q148" s="45"/>
      <c r="R148" s="1"/>
      <c r="S148" s="257"/>
      <c r="T148" s="257"/>
      <c r="U148" s="257"/>
      <c r="V148" s="257"/>
      <c r="W148" s="257"/>
      <c r="X148" s="256"/>
      <c r="Y148" s="256"/>
      <c r="Z148" s="256"/>
      <c r="AA148" s="256"/>
    </row>
    <row r="149" spans="4:27">
      <c r="D149" s="1"/>
      <c r="E149" s="256"/>
      <c r="F149" s="256"/>
      <c r="G149" s="256"/>
      <c r="H149" s="1"/>
      <c r="I149" s="45"/>
      <c r="J149" s="1"/>
      <c r="K149" s="1"/>
      <c r="L149" s="45"/>
      <c r="M149" s="1"/>
      <c r="N149" s="45"/>
      <c r="O149" s="45"/>
      <c r="P149" s="45"/>
      <c r="Q149" s="45"/>
      <c r="R149" s="1"/>
      <c r="S149" s="257"/>
      <c r="T149" s="257"/>
      <c r="U149" s="257"/>
      <c r="V149" s="257"/>
      <c r="W149" s="257"/>
      <c r="X149" s="256"/>
      <c r="Y149" s="256"/>
      <c r="Z149" s="256"/>
      <c r="AA149" s="256"/>
    </row>
    <row r="150" spans="4:27">
      <c r="D150" s="1"/>
      <c r="E150" s="256"/>
      <c r="F150" s="256"/>
      <c r="G150" s="256"/>
      <c r="H150" s="1"/>
      <c r="I150" s="45"/>
      <c r="J150" s="1"/>
      <c r="K150" s="1"/>
      <c r="L150" s="45"/>
      <c r="M150" s="1"/>
      <c r="N150" s="45"/>
      <c r="O150" s="45"/>
      <c r="P150" s="45"/>
      <c r="Q150" s="45"/>
      <c r="R150" s="1"/>
      <c r="S150" s="257"/>
      <c r="T150" s="257"/>
      <c r="U150" s="257"/>
      <c r="V150" s="257"/>
      <c r="W150" s="257"/>
      <c r="X150" s="256"/>
      <c r="Y150" s="256"/>
      <c r="Z150" s="256"/>
      <c r="AA150" s="256"/>
    </row>
    <row r="151" spans="4:27">
      <c r="D151" s="1"/>
      <c r="E151" s="256"/>
      <c r="F151" s="256"/>
      <c r="G151" s="256"/>
      <c r="H151" s="1"/>
      <c r="I151" s="45"/>
      <c r="J151" s="1"/>
      <c r="K151" s="1"/>
      <c r="L151" s="45"/>
      <c r="M151" s="1"/>
      <c r="N151" s="45"/>
      <c r="O151" s="45"/>
      <c r="P151" s="45"/>
      <c r="Q151" s="45"/>
      <c r="R151" s="1"/>
      <c r="S151" s="257"/>
      <c r="T151" s="257"/>
      <c r="U151" s="257"/>
      <c r="V151" s="257"/>
      <c r="W151" s="257"/>
      <c r="X151" s="256"/>
      <c r="Y151" s="256"/>
      <c r="Z151" s="256"/>
      <c r="AA151" s="256"/>
    </row>
    <row r="152" spans="4:27">
      <c r="D152" s="1"/>
      <c r="E152" s="256"/>
      <c r="F152" s="256"/>
      <c r="G152" s="256"/>
      <c r="H152" s="1"/>
      <c r="I152" s="45"/>
      <c r="J152" s="1"/>
      <c r="K152" s="1"/>
      <c r="L152" s="45"/>
      <c r="M152" s="1"/>
      <c r="N152" s="45"/>
      <c r="O152" s="45"/>
      <c r="P152" s="45"/>
      <c r="Q152" s="45"/>
      <c r="R152" s="1"/>
      <c r="S152" s="257"/>
      <c r="T152" s="257"/>
      <c r="U152" s="257"/>
      <c r="V152" s="257"/>
      <c r="W152" s="257"/>
      <c r="X152" s="256"/>
      <c r="Y152" s="256"/>
      <c r="Z152" s="256"/>
      <c r="AA152" s="256"/>
    </row>
    <row r="153" spans="4:27">
      <c r="D153" s="1"/>
      <c r="E153" s="256"/>
      <c r="F153" s="256"/>
      <c r="G153" s="256"/>
      <c r="H153" s="1"/>
      <c r="I153" s="45"/>
      <c r="J153" s="1"/>
      <c r="K153" s="1"/>
      <c r="L153" s="45"/>
      <c r="M153" s="1"/>
      <c r="N153" s="45"/>
      <c r="O153" s="45"/>
      <c r="P153" s="45"/>
      <c r="Q153" s="45"/>
      <c r="R153" s="1"/>
      <c r="S153" s="257"/>
      <c r="T153" s="257"/>
      <c r="U153" s="257"/>
      <c r="V153" s="257"/>
      <c r="W153" s="257"/>
      <c r="X153" s="256"/>
      <c r="Y153" s="256"/>
      <c r="Z153" s="256"/>
      <c r="AA153" s="256"/>
    </row>
    <row r="154" spans="4:27">
      <c r="D154" s="1"/>
      <c r="E154" s="256"/>
      <c r="F154" s="256"/>
      <c r="G154" s="256"/>
      <c r="H154" s="1"/>
      <c r="I154" s="45"/>
      <c r="J154" s="1"/>
      <c r="K154" s="1"/>
      <c r="L154" s="45"/>
      <c r="M154" s="1"/>
      <c r="N154" s="45"/>
      <c r="O154" s="45"/>
      <c r="P154" s="45"/>
      <c r="Q154" s="45"/>
      <c r="R154" s="1"/>
      <c r="S154" s="257"/>
      <c r="T154" s="257"/>
      <c r="U154" s="257"/>
      <c r="V154" s="257"/>
      <c r="W154" s="257"/>
      <c r="X154" s="256"/>
      <c r="Y154" s="256"/>
      <c r="Z154" s="256"/>
      <c r="AA154" s="256"/>
    </row>
    <row r="155" spans="4:27">
      <c r="D155" s="1"/>
      <c r="E155" s="256"/>
      <c r="F155" s="256"/>
      <c r="G155" s="256"/>
      <c r="H155" s="1"/>
      <c r="I155" s="45"/>
      <c r="J155" s="1"/>
      <c r="K155" s="1"/>
      <c r="L155" s="45"/>
      <c r="M155" s="1"/>
      <c r="N155" s="45"/>
      <c r="O155" s="45"/>
      <c r="P155" s="45"/>
      <c r="Q155" s="45"/>
      <c r="R155" s="1"/>
      <c r="S155" s="257"/>
      <c r="T155" s="257"/>
      <c r="U155" s="257"/>
      <c r="V155" s="257"/>
      <c r="W155" s="257"/>
      <c r="X155" s="256"/>
      <c r="Y155" s="256"/>
      <c r="Z155" s="256"/>
      <c r="AA155" s="256"/>
    </row>
    <row r="156" spans="4:27">
      <c r="D156" s="1"/>
      <c r="E156" s="256"/>
      <c r="F156" s="256"/>
      <c r="G156" s="256"/>
      <c r="H156" s="1"/>
      <c r="I156" s="45"/>
      <c r="J156" s="1"/>
      <c r="K156" s="1"/>
      <c r="L156" s="45"/>
      <c r="M156" s="1"/>
      <c r="N156" s="45"/>
      <c r="O156" s="45"/>
      <c r="P156" s="45"/>
      <c r="Q156" s="45"/>
      <c r="R156" s="1"/>
      <c r="S156" s="257"/>
      <c r="T156" s="257"/>
      <c r="U156" s="257"/>
      <c r="V156" s="257"/>
      <c r="W156" s="257"/>
      <c r="X156" s="256"/>
      <c r="Y156" s="256"/>
      <c r="Z156" s="256"/>
      <c r="AA156" s="256"/>
    </row>
    <row r="157" spans="4:27">
      <c r="D157" s="1"/>
      <c r="E157" s="256"/>
      <c r="F157" s="256"/>
      <c r="G157" s="256"/>
      <c r="H157" s="1"/>
      <c r="I157" s="45"/>
      <c r="J157" s="1"/>
      <c r="K157" s="1"/>
      <c r="L157" s="45"/>
      <c r="M157" s="1"/>
      <c r="N157" s="45"/>
      <c r="O157" s="45"/>
      <c r="P157" s="45"/>
      <c r="Q157" s="45"/>
      <c r="R157" s="1"/>
      <c r="S157" s="257"/>
      <c r="T157" s="257"/>
      <c r="U157" s="257"/>
      <c r="V157" s="257"/>
      <c r="W157" s="257"/>
      <c r="X157" s="256"/>
      <c r="Y157" s="256"/>
      <c r="Z157" s="256"/>
      <c r="AA157" s="256"/>
    </row>
    <row r="158" spans="4:27">
      <c r="D158" s="1"/>
      <c r="E158" s="256"/>
      <c r="F158" s="256"/>
      <c r="G158" s="256"/>
      <c r="H158" s="1"/>
      <c r="I158" s="45"/>
      <c r="J158" s="1"/>
      <c r="K158" s="1"/>
      <c r="L158" s="45"/>
      <c r="M158" s="1"/>
      <c r="N158" s="45"/>
      <c r="O158" s="45"/>
      <c r="P158" s="45"/>
      <c r="Q158" s="45"/>
      <c r="R158" s="1"/>
      <c r="S158" s="257"/>
      <c r="T158" s="257"/>
      <c r="U158" s="257"/>
      <c r="V158" s="257"/>
      <c r="W158" s="257"/>
      <c r="X158" s="256"/>
      <c r="Y158" s="256"/>
      <c r="Z158" s="256"/>
      <c r="AA158" s="256"/>
    </row>
    <row r="159" spans="4:27">
      <c r="D159" s="1"/>
      <c r="E159" s="256"/>
      <c r="F159" s="256"/>
      <c r="G159" s="256"/>
      <c r="H159" s="1"/>
      <c r="I159" s="45"/>
      <c r="J159" s="1"/>
      <c r="K159" s="1"/>
      <c r="L159" s="45"/>
      <c r="M159" s="1"/>
      <c r="N159" s="45"/>
      <c r="O159" s="45"/>
      <c r="P159" s="45"/>
      <c r="Q159" s="45"/>
      <c r="R159" s="1"/>
      <c r="S159" s="257"/>
      <c r="T159" s="257"/>
      <c r="U159" s="257"/>
      <c r="V159" s="257"/>
      <c r="W159" s="257"/>
      <c r="X159" s="256"/>
      <c r="Y159" s="256"/>
      <c r="Z159" s="256"/>
      <c r="AA159" s="256"/>
    </row>
    <row r="160" spans="4:27">
      <c r="D160" s="1"/>
      <c r="E160" s="256"/>
      <c r="F160" s="256"/>
      <c r="G160" s="256"/>
      <c r="H160" s="1"/>
      <c r="I160" s="45"/>
      <c r="J160" s="1"/>
      <c r="K160" s="1"/>
      <c r="L160" s="45"/>
      <c r="M160" s="1"/>
      <c r="N160" s="45"/>
      <c r="O160" s="45"/>
      <c r="P160" s="45"/>
      <c r="Q160" s="45"/>
      <c r="R160" s="1"/>
      <c r="S160" s="257"/>
      <c r="T160" s="257"/>
      <c r="U160" s="257"/>
      <c r="V160" s="257"/>
      <c r="W160" s="257"/>
      <c r="X160" s="256"/>
      <c r="Y160" s="256"/>
      <c r="Z160" s="256"/>
      <c r="AA160" s="256"/>
    </row>
    <row r="161" spans="4:27">
      <c r="D161" s="1"/>
      <c r="E161" s="256"/>
      <c r="F161" s="256"/>
      <c r="G161" s="256"/>
      <c r="H161" s="1"/>
      <c r="I161" s="45"/>
      <c r="J161" s="1"/>
      <c r="K161" s="1"/>
      <c r="L161" s="45"/>
      <c r="M161" s="1"/>
      <c r="N161" s="45"/>
      <c r="O161" s="45"/>
      <c r="P161" s="45"/>
      <c r="Q161" s="45"/>
      <c r="R161" s="1"/>
      <c r="S161" s="257"/>
      <c r="T161" s="257"/>
      <c r="U161" s="257"/>
      <c r="V161" s="257"/>
      <c r="W161" s="257"/>
      <c r="X161" s="256"/>
      <c r="Y161" s="256"/>
      <c r="Z161" s="256"/>
      <c r="AA161" s="256"/>
    </row>
    <row r="162" spans="4:27">
      <c r="D162" s="1"/>
      <c r="E162" s="256"/>
      <c r="F162" s="256"/>
      <c r="G162" s="256"/>
      <c r="H162" s="1"/>
      <c r="I162" s="45"/>
      <c r="J162" s="1"/>
      <c r="K162" s="1"/>
      <c r="L162" s="45"/>
      <c r="M162" s="1"/>
      <c r="N162" s="45"/>
      <c r="O162" s="45"/>
      <c r="P162" s="45"/>
      <c r="Q162" s="45"/>
      <c r="R162" s="1"/>
      <c r="S162" s="257"/>
      <c r="T162" s="257"/>
      <c r="U162" s="257"/>
      <c r="V162" s="257"/>
      <c r="W162" s="257"/>
      <c r="X162" s="256"/>
      <c r="Y162" s="256"/>
      <c r="Z162" s="256"/>
      <c r="AA162" s="256"/>
    </row>
    <row r="163" spans="4:27">
      <c r="D163" s="1"/>
      <c r="E163" s="256"/>
      <c r="F163" s="256"/>
      <c r="G163" s="256"/>
      <c r="H163" s="1"/>
      <c r="I163" s="45"/>
      <c r="J163" s="1"/>
      <c r="K163" s="1"/>
      <c r="L163" s="45"/>
      <c r="M163" s="1"/>
      <c r="N163" s="45"/>
      <c r="O163" s="45"/>
      <c r="P163" s="45"/>
      <c r="Q163" s="45"/>
      <c r="R163" s="1"/>
      <c r="S163" s="257"/>
      <c r="T163" s="257"/>
      <c r="U163" s="257"/>
      <c r="V163" s="257"/>
      <c r="W163" s="257"/>
      <c r="X163" s="256"/>
      <c r="Y163" s="256"/>
      <c r="Z163" s="256"/>
      <c r="AA163" s="256"/>
    </row>
    <row r="164" spans="4:27">
      <c r="D164" s="1"/>
      <c r="E164" s="256"/>
      <c r="F164" s="256"/>
      <c r="G164" s="256"/>
      <c r="H164" s="1"/>
      <c r="I164" s="45"/>
      <c r="J164" s="1"/>
      <c r="K164" s="1"/>
      <c r="L164" s="45"/>
      <c r="M164" s="1"/>
      <c r="N164" s="45"/>
      <c r="O164" s="45"/>
      <c r="P164" s="45"/>
      <c r="Q164" s="45"/>
      <c r="R164" s="1"/>
      <c r="S164" s="257"/>
      <c r="T164" s="257"/>
      <c r="U164" s="257"/>
      <c r="V164" s="257"/>
      <c r="W164" s="257"/>
      <c r="X164" s="256"/>
      <c r="Y164" s="256"/>
      <c r="Z164" s="256"/>
      <c r="AA164" s="256"/>
    </row>
    <row r="165" spans="4:27">
      <c r="D165" s="1"/>
      <c r="E165" s="256"/>
      <c r="F165" s="256"/>
      <c r="G165" s="256"/>
      <c r="H165" s="1"/>
      <c r="I165" s="45"/>
      <c r="J165" s="1"/>
      <c r="K165" s="1"/>
      <c r="L165" s="45"/>
      <c r="M165" s="1"/>
      <c r="N165" s="45"/>
      <c r="O165" s="45"/>
      <c r="P165" s="45"/>
      <c r="Q165" s="45"/>
      <c r="R165" s="1"/>
      <c r="S165" s="257"/>
      <c r="T165" s="257"/>
      <c r="U165" s="257"/>
      <c r="V165" s="257"/>
      <c r="W165" s="257"/>
      <c r="X165" s="256"/>
      <c r="Y165" s="256"/>
      <c r="Z165" s="256"/>
      <c r="AA165" s="256"/>
    </row>
    <row r="166" spans="4:27">
      <c r="D166" s="1"/>
      <c r="E166" s="256"/>
      <c r="F166" s="256"/>
      <c r="G166" s="256"/>
      <c r="H166" s="1"/>
      <c r="I166" s="45"/>
      <c r="J166" s="1"/>
      <c r="K166" s="1"/>
      <c r="L166" s="45"/>
      <c r="M166" s="1"/>
      <c r="N166" s="45"/>
      <c r="O166" s="45"/>
      <c r="P166" s="45"/>
      <c r="Q166" s="45"/>
      <c r="R166" s="1"/>
      <c r="S166" s="257"/>
      <c r="T166" s="257"/>
      <c r="U166" s="257"/>
      <c r="V166" s="257"/>
      <c r="W166" s="257"/>
      <c r="X166" s="256"/>
      <c r="Y166" s="256"/>
      <c r="Z166" s="256"/>
      <c r="AA166" s="256"/>
    </row>
    <row r="167" spans="4:27">
      <c r="D167" s="1"/>
      <c r="E167" s="256"/>
      <c r="F167" s="256"/>
      <c r="G167" s="256"/>
      <c r="H167" s="1"/>
      <c r="I167" s="45"/>
      <c r="J167" s="1"/>
      <c r="K167" s="1"/>
      <c r="L167" s="45"/>
      <c r="M167" s="1"/>
      <c r="N167" s="45"/>
      <c r="O167" s="45"/>
      <c r="P167" s="45"/>
      <c r="Q167" s="45"/>
      <c r="R167" s="1"/>
      <c r="S167" s="257"/>
      <c r="T167" s="257"/>
      <c r="U167" s="257"/>
      <c r="V167" s="257"/>
      <c r="W167" s="257"/>
      <c r="X167" s="256"/>
      <c r="Y167" s="256"/>
      <c r="Z167" s="256"/>
      <c r="AA167" s="256"/>
    </row>
    <row r="168" spans="4:27">
      <c r="D168" s="1"/>
      <c r="E168" s="256"/>
      <c r="F168" s="256"/>
      <c r="G168" s="256"/>
      <c r="H168" s="1"/>
      <c r="I168" s="45"/>
      <c r="J168" s="1"/>
      <c r="K168" s="1"/>
      <c r="L168" s="45"/>
      <c r="M168" s="1"/>
      <c r="N168" s="45"/>
      <c r="O168" s="45"/>
      <c r="P168" s="45"/>
      <c r="Q168" s="45"/>
      <c r="R168" s="1"/>
      <c r="S168" s="257"/>
      <c r="T168" s="257"/>
      <c r="U168" s="257"/>
      <c r="V168" s="257"/>
      <c r="W168" s="257"/>
      <c r="X168" s="256"/>
      <c r="Y168" s="256"/>
      <c r="Z168" s="256"/>
      <c r="AA168" s="256"/>
    </row>
    <row r="169" spans="4:27">
      <c r="D169" s="1"/>
      <c r="E169" s="256"/>
      <c r="F169" s="256"/>
      <c r="G169" s="256"/>
      <c r="H169" s="1"/>
      <c r="I169" s="45"/>
      <c r="J169" s="1"/>
      <c r="K169" s="1"/>
      <c r="L169" s="45"/>
      <c r="M169" s="1"/>
      <c r="N169" s="45"/>
      <c r="O169" s="45"/>
      <c r="P169" s="45"/>
      <c r="Q169" s="45"/>
      <c r="R169" s="1"/>
      <c r="S169" s="257"/>
      <c r="T169" s="257"/>
      <c r="U169" s="257"/>
      <c r="V169" s="257"/>
      <c r="W169" s="257"/>
      <c r="X169" s="256"/>
      <c r="Y169" s="256"/>
      <c r="Z169" s="256"/>
      <c r="AA169" s="256"/>
    </row>
    <row r="170" spans="4:27">
      <c r="D170" s="1"/>
      <c r="E170" s="256"/>
      <c r="F170" s="256"/>
      <c r="G170" s="256"/>
      <c r="H170" s="1"/>
      <c r="I170" s="45"/>
      <c r="J170" s="1"/>
      <c r="K170" s="1"/>
      <c r="L170" s="45"/>
      <c r="M170" s="1"/>
      <c r="N170" s="45"/>
      <c r="O170" s="45"/>
      <c r="P170" s="45"/>
      <c r="Q170" s="45"/>
      <c r="R170" s="1"/>
      <c r="S170" s="257"/>
      <c r="T170" s="257"/>
      <c r="U170" s="257"/>
      <c r="V170" s="257"/>
      <c r="W170" s="257"/>
      <c r="X170" s="256"/>
      <c r="Y170" s="256"/>
      <c r="Z170" s="256"/>
      <c r="AA170" s="256"/>
    </row>
    <row r="171" spans="4:27">
      <c r="D171" s="1"/>
      <c r="E171" s="256"/>
      <c r="F171" s="256"/>
      <c r="G171" s="256"/>
      <c r="H171" s="1"/>
      <c r="I171" s="45"/>
      <c r="J171" s="1"/>
      <c r="K171" s="1"/>
      <c r="L171" s="45"/>
      <c r="M171" s="1"/>
      <c r="N171" s="45"/>
      <c r="O171" s="45"/>
      <c r="P171" s="45"/>
      <c r="Q171" s="45"/>
      <c r="R171" s="1"/>
      <c r="S171" s="257"/>
      <c r="T171" s="257"/>
      <c r="U171" s="257"/>
      <c r="V171" s="257"/>
      <c r="W171" s="257"/>
      <c r="X171" s="256"/>
      <c r="Y171" s="256"/>
      <c r="Z171" s="256"/>
      <c r="AA171" s="256"/>
    </row>
    <row r="172" spans="4:27">
      <c r="D172" s="1"/>
      <c r="E172" s="256"/>
      <c r="F172" s="256"/>
      <c r="G172" s="256"/>
      <c r="H172" s="1"/>
      <c r="I172" s="45"/>
      <c r="J172" s="1"/>
      <c r="K172" s="1"/>
      <c r="L172" s="45"/>
      <c r="M172" s="1"/>
      <c r="N172" s="45"/>
      <c r="O172" s="45"/>
      <c r="P172" s="45"/>
      <c r="Q172" s="45"/>
      <c r="R172" s="1"/>
      <c r="S172" s="257"/>
      <c r="T172" s="257"/>
      <c r="U172" s="257"/>
      <c r="V172" s="257"/>
      <c r="W172" s="257"/>
      <c r="X172" s="256"/>
      <c r="Y172" s="256"/>
      <c r="Z172" s="256"/>
      <c r="AA172" s="256"/>
    </row>
    <row r="173" spans="4:27">
      <c r="D173" s="1"/>
      <c r="E173" s="256"/>
      <c r="F173" s="256"/>
      <c r="G173" s="256"/>
      <c r="H173" s="1"/>
      <c r="I173" s="45"/>
      <c r="J173" s="1"/>
      <c r="K173" s="1"/>
      <c r="L173" s="45"/>
      <c r="M173" s="1"/>
      <c r="N173" s="45"/>
      <c r="O173" s="45"/>
      <c r="P173" s="45"/>
      <c r="Q173" s="45"/>
      <c r="R173" s="1"/>
      <c r="S173" s="257"/>
      <c r="T173" s="257"/>
      <c r="U173" s="257"/>
      <c r="V173" s="257"/>
      <c r="W173" s="257"/>
      <c r="X173" s="256"/>
      <c r="Y173" s="256"/>
      <c r="Z173" s="256"/>
      <c r="AA173" s="256"/>
    </row>
    <row r="174" spans="4:27">
      <c r="D174" s="1"/>
      <c r="E174" s="256"/>
      <c r="F174" s="256"/>
      <c r="G174" s="256"/>
      <c r="H174" s="1"/>
      <c r="I174" s="45"/>
      <c r="J174" s="1"/>
      <c r="K174" s="1"/>
      <c r="L174" s="45"/>
      <c r="M174" s="1"/>
      <c r="N174" s="45"/>
      <c r="O174" s="45"/>
      <c r="P174" s="45"/>
      <c r="Q174" s="45"/>
      <c r="R174" s="1"/>
      <c r="S174" s="257"/>
      <c r="T174" s="257"/>
      <c r="U174" s="257"/>
      <c r="V174" s="257"/>
      <c r="W174" s="257"/>
      <c r="X174" s="256"/>
      <c r="Y174" s="256"/>
      <c r="Z174" s="256"/>
      <c r="AA174" s="256"/>
    </row>
    <row r="175" spans="4:27">
      <c r="D175" s="1"/>
      <c r="E175" s="256"/>
      <c r="F175" s="256"/>
      <c r="G175" s="256"/>
      <c r="H175" s="1"/>
      <c r="I175" s="45"/>
      <c r="J175" s="1"/>
      <c r="K175" s="1"/>
      <c r="L175" s="45"/>
      <c r="M175" s="1"/>
      <c r="N175" s="45"/>
      <c r="O175" s="45"/>
      <c r="P175" s="45"/>
      <c r="Q175" s="45"/>
      <c r="R175" s="1"/>
      <c r="S175" s="257"/>
      <c r="T175" s="257"/>
      <c r="U175" s="257"/>
      <c r="V175" s="257"/>
      <c r="W175" s="257"/>
      <c r="X175" s="256"/>
      <c r="Y175" s="256"/>
      <c r="Z175" s="256"/>
      <c r="AA175" s="256"/>
    </row>
  </sheetData>
  <sheetProtection formatCells="0" insertHyperlinks="0" autoFilter="0"/>
  <mergeCells count="67">
    <mergeCell ref="A1:AB1"/>
    <mergeCell ref="H2:I2"/>
    <mergeCell ref="K2:Q2"/>
    <mergeCell ref="R2:W2"/>
    <mergeCell ref="X2:AA2"/>
    <mergeCell ref="H3:I3"/>
    <mergeCell ref="K3:L3"/>
    <mergeCell ref="M3:N3"/>
    <mergeCell ref="A19:C19"/>
    <mergeCell ref="A22:C22"/>
    <mergeCell ref="A23:AB23"/>
    <mergeCell ref="A56:C56"/>
    <mergeCell ref="A57:AB57"/>
    <mergeCell ref="A60:D60"/>
    <mergeCell ref="A61:AB61"/>
    <mergeCell ref="A73:C73"/>
    <mergeCell ref="A74:AB74"/>
    <mergeCell ref="A80:C80"/>
    <mergeCell ref="A81:AB81"/>
    <mergeCell ref="A96:E96"/>
    <mergeCell ref="A97:AB97"/>
    <mergeCell ref="A109:C109"/>
    <mergeCell ref="A110:AB110"/>
    <mergeCell ref="A113:C113"/>
    <mergeCell ref="A114:AB114"/>
    <mergeCell ref="A119:C119"/>
    <mergeCell ref="A2:A4"/>
    <mergeCell ref="B5:B18"/>
    <mergeCell ref="B20:B21"/>
    <mergeCell ref="B24:B55"/>
    <mergeCell ref="B58:B59"/>
    <mergeCell ref="B62:B72"/>
    <mergeCell ref="B75:B79"/>
    <mergeCell ref="B82:B84"/>
    <mergeCell ref="B86:B88"/>
    <mergeCell ref="B90:B93"/>
    <mergeCell ref="B98:B108"/>
    <mergeCell ref="B111:B112"/>
    <mergeCell ref="B115:B116"/>
    <mergeCell ref="B117:B118"/>
    <mergeCell ref="D6:D18"/>
    <mergeCell ref="D24:D31"/>
    <mergeCell ref="D32:D55"/>
    <mergeCell ref="D62:D72"/>
    <mergeCell ref="D75:D79"/>
    <mergeCell ref="D82:D95"/>
    <mergeCell ref="D98:D108"/>
    <mergeCell ref="D111:D112"/>
    <mergeCell ref="D115:D118"/>
    <mergeCell ref="E82:E95"/>
    <mergeCell ref="O3:O4"/>
    <mergeCell ref="P3:P4"/>
    <mergeCell ref="Q3:Q4"/>
    <mergeCell ref="R3:R4"/>
    <mergeCell ref="U3:U4"/>
    <mergeCell ref="V3:V4"/>
    <mergeCell ref="W3:W4"/>
    <mergeCell ref="X3:X4"/>
    <mergeCell ref="X62:X68"/>
    <mergeCell ref="Y3:Y4"/>
    <mergeCell ref="Z3:Z4"/>
    <mergeCell ref="AA3:AA4"/>
    <mergeCell ref="AB2:AB4"/>
    <mergeCell ref="AB75:AB79"/>
    <mergeCell ref="D2:G3"/>
    <mergeCell ref="I115:AB119"/>
    <mergeCell ref="B2:C4"/>
  </mergeCells>
  <pageMargins left="0.75" right="0.75" top="1" bottom="1" header="0.5" footer="0.5"/>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F239"/>
  <sheetViews>
    <sheetView tabSelected="1" view="pageBreakPreview" zoomScale="90" zoomScaleNormal="100" workbookViewId="0">
      <selection activeCell="A1" sqref="A1:F1"/>
    </sheetView>
  </sheetViews>
  <sheetFormatPr defaultColWidth="9" defaultRowHeight="14.4" outlineLevelCol="5"/>
  <cols>
    <col min="1" max="1" width="5.62962962962963" style="6" customWidth="1"/>
    <col min="2" max="2" width="24.4537037037037" style="6" customWidth="1"/>
    <col min="3" max="3" width="97.6574074074074" style="4" customWidth="1"/>
    <col min="4" max="4" width="7.81481481481481" style="4" customWidth="1"/>
    <col min="5" max="5" width="9.09259259259259" style="7" customWidth="1"/>
    <col min="6" max="6" width="8.81481481481481" style="8" customWidth="1"/>
  </cols>
  <sheetData>
    <row r="1" s="1" customFormat="1" ht="60" customHeight="1" spans="1:6">
      <c r="A1" s="9" t="s">
        <v>238</v>
      </c>
      <c r="B1" s="9"/>
      <c r="C1" s="9"/>
      <c r="D1" s="9"/>
      <c r="E1" s="9"/>
      <c r="F1" s="9"/>
    </row>
    <row r="2" s="2" customFormat="1" ht="25" customHeight="1" spans="1:6">
      <c r="A2" s="10" t="s">
        <v>1</v>
      </c>
      <c r="B2" s="10" t="s">
        <v>239</v>
      </c>
      <c r="C2" s="11" t="s">
        <v>240</v>
      </c>
      <c r="D2" s="11" t="s">
        <v>241</v>
      </c>
      <c r="E2" s="12" t="s">
        <v>242</v>
      </c>
      <c r="F2" s="13" t="s">
        <v>132</v>
      </c>
    </row>
    <row r="3" s="3" customFormat="1" ht="25" customHeight="1" spans="1:6">
      <c r="A3" s="14" t="s">
        <v>243</v>
      </c>
      <c r="B3" s="10" t="s">
        <v>244</v>
      </c>
      <c r="C3" s="15"/>
      <c r="D3" s="11">
        <f>SUM(D4:D164)</f>
        <v>694</v>
      </c>
      <c r="E3" s="13"/>
      <c r="F3" s="11">
        <f>SUM(F4:F164)</f>
        <v>0</v>
      </c>
    </row>
    <row r="4" s="4" customFormat="1" ht="86.4" outlineLevel="1" spans="1:6">
      <c r="A4" s="16">
        <v>1</v>
      </c>
      <c r="B4" s="15" t="s">
        <v>245</v>
      </c>
      <c r="C4" s="17" t="s">
        <v>246</v>
      </c>
      <c r="D4" s="18">
        <v>28</v>
      </c>
      <c r="E4" s="19"/>
      <c r="F4" s="19"/>
    </row>
    <row r="5" s="4" customFormat="1" ht="377" customHeight="1" outlineLevel="1" spans="1:6">
      <c r="A5" s="16">
        <v>2</v>
      </c>
      <c r="B5" s="15" t="s">
        <v>247</v>
      </c>
      <c r="C5" s="17" t="s">
        <v>248</v>
      </c>
      <c r="D5" s="18">
        <v>34</v>
      </c>
      <c r="E5" s="19"/>
      <c r="F5" s="19"/>
    </row>
    <row r="6" s="4" customFormat="1" ht="32" customHeight="1" outlineLevel="1" spans="1:6">
      <c r="A6" s="16">
        <v>3</v>
      </c>
      <c r="B6" s="15" t="s">
        <v>249</v>
      </c>
      <c r="C6" s="17" t="s">
        <v>250</v>
      </c>
      <c r="D6" s="18">
        <v>28</v>
      </c>
      <c r="E6" s="19"/>
      <c r="F6" s="19"/>
    </row>
    <row r="7" s="4" customFormat="1" ht="54" outlineLevel="1" spans="1:6">
      <c r="A7" s="16">
        <v>4</v>
      </c>
      <c r="B7" s="15" t="s">
        <v>251</v>
      </c>
      <c r="C7" s="17" t="s">
        <v>252</v>
      </c>
      <c r="D7" s="18">
        <v>17</v>
      </c>
      <c r="E7" s="19"/>
      <c r="F7" s="19"/>
    </row>
    <row r="8" s="4" customFormat="1" ht="97.2" outlineLevel="1" spans="1:6">
      <c r="A8" s="16">
        <v>5</v>
      </c>
      <c r="B8" s="15" t="s">
        <v>253</v>
      </c>
      <c r="C8" s="20" t="s">
        <v>254</v>
      </c>
      <c r="D8" s="18">
        <v>6</v>
      </c>
      <c r="E8" s="19"/>
      <c r="F8" s="19"/>
    </row>
    <row r="9" s="4" customFormat="1" ht="86.4" outlineLevel="1" spans="1:6">
      <c r="A9" s="16">
        <v>6</v>
      </c>
      <c r="B9" s="15" t="s">
        <v>255</v>
      </c>
      <c r="C9" s="21" t="s">
        <v>256</v>
      </c>
      <c r="D9" s="18">
        <v>1</v>
      </c>
      <c r="E9" s="19"/>
      <c r="F9" s="19"/>
    </row>
    <row r="10" s="4" customFormat="1" ht="291.6" outlineLevel="1" spans="1:6">
      <c r="A10" s="16">
        <v>7</v>
      </c>
      <c r="B10" s="15" t="s">
        <v>257</v>
      </c>
      <c r="C10" s="17" t="s">
        <v>258</v>
      </c>
      <c r="D10" s="18">
        <v>1</v>
      </c>
      <c r="E10" s="19"/>
      <c r="F10" s="19"/>
    </row>
    <row r="11" s="4" customFormat="1" ht="25" customHeight="1" outlineLevel="1" spans="1:6">
      <c r="A11" s="16">
        <v>8</v>
      </c>
      <c r="B11" s="15" t="s">
        <v>259</v>
      </c>
      <c r="C11" s="22" t="s">
        <v>260</v>
      </c>
      <c r="D11" s="18">
        <v>8</v>
      </c>
      <c r="E11" s="19"/>
      <c r="F11" s="19"/>
    </row>
    <row r="12" s="4" customFormat="1" ht="237.6" outlineLevel="1" spans="1:6">
      <c r="A12" s="16">
        <v>9</v>
      </c>
      <c r="B12" s="15" t="s">
        <v>261</v>
      </c>
      <c r="C12" s="17" t="s">
        <v>262</v>
      </c>
      <c r="D12" s="18">
        <v>1</v>
      </c>
      <c r="E12" s="19"/>
      <c r="F12" s="19"/>
    </row>
    <row r="13" s="4" customFormat="1" ht="259.2" outlineLevel="1" spans="1:6">
      <c r="A13" s="16">
        <v>10</v>
      </c>
      <c r="B13" s="15" t="s">
        <v>263</v>
      </c>
      <c r="C13" s="17" t="s">
        <v>264</v>
      </c>
      <c r="D13" s="18">
        <v>1</v>
      </c>
      <c r="E13" s="19"/>
      <c r="F13" s="19"/>
    </row>
    <row r="14" s="4" customFormat="1" ht="25" customHeight="1" outlineLevel="1" spans="1:6">
      <c r="A14" s="16">
        <v>11</v>
      </c>
      <c r="B14" s="15" t="s">
        <v>265</v>
      </c>
      <c r="C14" s="22" t="s">
        <v>266</v>
      </c>
      <c r="D14" s="18">
        <v>10</v>
      </c>
      <c r="E14" s="19"/>
      <c r="F14" s="19"/>
    </row>
    <row r="15" s="4" customFormat="1" ht="32.4" outlineLevel="1" spans="1:6">
      <c r="A15" s="16">
        <v>12</v>
      </c>
      <c r="B15" s="15" t="s">
        <v>267</v>
      </c>
      <c r="C15" s="17" t="s">
        <v>268</v>
      </c>
      <c r="D15" s="18">
        <v>2</v>
      </c>
      <c r="E15" s="19"/>
      <c r="F15" s="19"/>
    </row>
    <row r="16" s="4" customFormat="1" ht="32.4" outlineLevel="1" spans="1:6">
      <c r="A16" s="16">
        <v>13</v>
      </c>
      <c r="B16" s="15" t="s">
        <v>269</v>
      </c>
      <c r="C16" s="17" t="s">
        <v>270</v>
      </c>
      <c r="D16" s="18">
        <v>4</v>
      </c>
      <c r="E16" s="19"/>
      <c r="F16" s="19"/>
    </row>
    <row r="17" s="4" customFormat="1" ht="409.5" outlineLevel="1" spans="1:6">
      <c r="A17" s="16">
        <v>14</v>
      </c>
      <c r="B17" s="16" t="s">
        <v>271</v>
      </c>
      <c r="C17" s="17" t="s">
        <v>272</v>
      </c>
      <c r="D17" s="18">
        <v>2</v>
      </c>
      <c r="E17" s="19"/>
      <c r="F17" s="19"/>
    </row>
    <row r="18" s="4" customFormat="1" ht="409.5" outlineLevel="1" spans="1:6">
      <c r="A18" s="16">
        <v>15</v>
      </c>
      <c r="B18" s="16" t="s">
        <v>273</v>
      </c>
      <c r="C18" s="17" t="s">
        <v>274</v>
      </c>
      <c r="D18" s="18">
        <v>15</v>
      </c>
      <c r="E18" s="19"/>
      <c r="F18" s="19"/>
    </row>
    <row r="19" s="4" customFormat="1" ht="345.6" outlineLevel="1" spans="1:6">
      <c r="A19" s="16">
        <v>16</v>
      </c>
      <c r="B19" s="16" t="s">
        <v>275</v>
      </c>
      <c r="C19" s="17" t="s">
        <v>276</v>
      </c>
      <c r="D19" s="18">
        <v>8</v>
      </c>
      <c r="E19" s="19"/>
      <c r="F19" s="19"/>
    </row>
    <row r="20" s="4" customFormat="1" ht="97.2" outlineLevel="1" spans="1:6">
      <c r="A20" s="16">
        <v>17</v>
      </c>
      <c r="B20" s="15" t="s">
        <v>277</v>
      </c>
      <c r="C20" s="17" t="s">
        <v>278</v>
      </c>
      <c r="D20" s="18">
        <v>2</v>
      </c>
      <c r="E20" s="19"/>
      <c r="F20" s="19"/>
    </row>
    <row r="21" s="4" customFormat="1" ht="129.6" outlineLevel="1" spans="1:6">
      <c r="A21" s="16">
        <v>18</v>
      </c>
      <c r="B21" s="15" t="s">
        <v>279</v>
      </c>
      <c r="C21" s="17" t="s">
        <v>280</v>
      </c>
      <c r="D21" s="18">
        <v>2</v>
      </c>
      <c r="E21" s="19"/>
      <c r="F21" s="19"/>
    </row>
    <row r="22" s="4" customFormat="1" ht="25" customHeight="1" outlineLevel="1" spans="1:6">
      <c r="A22" s="16">
        <v>19</v>
      </c>
      <c r="B22" s="15" t="s">
        <v>281</v>
      </c>
      <c r="C22" s="17" t="s">
        <v>282</v>
      </c>
      <c r="D22" s="18">
        <v>1</v>
      </c>
      <c r="E22" s="19"/>
      <c r="F22" s="19"/>
    </row>
    <row r="23" s="4" customFormat="1" ht="409.5" outlineLevel="1" spans="1:6">
      <c r="A23" s="16">
        <v>20</v>
      </c>
      <c r="B23" s="16" t="s">
        <v>283</v>
      </c>
      <c r="C23" s="17" t="s">
        <v>284</v>
      </c>
      <c r="D23" s="18">
        <v>2</v>
      </c>
      <c r="E23" s="19"/>
      <c r="F23" s="19"/>
    </row>
    <row r="24" s="4" customFormat="1" ht="378" outlineLevel="1" spans="1:6">
      <c r="A24" s="16">
        <v>21</v>
      </c>
      <c r="B24" s="16" t="s">
        <v>285</v>
      </c>
      <c r="C24" s="17" t="s">
        <v>286</v>
      </c>
      <c r="D24" s="18">
        <v>1</v>
      </c>
      <c r="E24" s="19"/>
      <c r="F24" s="19"/>
    </row>
    <row r="25" s="4" customFormat="1" ht="76" customHeight="1" outlineLevel="1" spans="1:6">
      <c r="A25" s="16">
        <v>22</v>
      </c>
      <c r="B25" s="15" t="s">
        <v>287</v>
      </c>
      <c r="C25" s="17" t="s">
        <v>288</v>
      </c>
      <c r="D25" s="18">
        <v>2</v>
      </c>
      <c r="E25" s="19"/>
      <c r="F25" s="19"/>
    </row>
    <row r="26" s="4" customFormat="1" ht="64" customHeight="1" outlineLevel="1" spans="1:6">
      <c r="A26" s="16">
        <v>23</v>
      </c>
      <c r="B26" s="15" t="s">
        <v>289</v>
      </c>
      <c r="C26" s="17" t="s">
        <v>290</v>
      </c>
      <c r="D26" s="18">
        <v>1</v>
      </c>
      <c r="E26" s="19"/>
      <c r="F26" s="19"/>
    </row>
    <row r="27" s="4" customFormat="1" ht="54" customHeight="1" outlineLevel="1" spans="1:6">
      <c r="A27" s="16">
        <v>24</v>
      </c>
      <c r="B27" s="15" t="s">
        <v>291</v>
      </c>
      <c r="C27" s="17" t="s">
        <v>292</v>
      </c>
      <c r="D27" s="18">
        <v>3</v>
      </c>
      <c r="E27" s="19"/>
      <c r="F27" s="19"/>
    </row>
    <row r="28" s="4" customFormat="1" ht="118.8" outlineLevel="1" spans="1:6">
      <c r="A28" s="16">
        <v>25</v>
      </c>
      <c r="B28" s="15" t="s">
        <v>293</v>
      </c>
      <c r="C28" s="17" t="s">
        <v>294</v>
      </c>
      <c r="D28" s="18">
        <v>1</v>
      </c>
      <c r="E28" s="19"/>
      <c r="F28" s="19"/>
    </row>
    <row r="29" s="4" customFormat="1" ht="409.5" outlineLevel="1" spans="1:6">
      <c r="A29" s="16">
        <v>26</v>
      </c>
      <c r="B29" s="16" t="s">
        <v>295</v>
      </c>
      <c r="C29" s="17" t="s">
        <v>296</v>
      </c>
      <c r="D29" s="18">
        <v>1</v>
      </c>
      <c r="E29" s="19"/>
      <c r="F29" s="19"/>
    </row>
    <row r="30" s="4" customFormat="1" ht="109" customHeight="1" outlineLevel="1" spans="1:6">
      <c r="A30" s="16">
        <v>27</v>
      </c>
      <c r="B30" s="15" t="s">
        <v>297</v>
      </c>
      <c r="C30" s="17" t="s">
        <v>298</v>
      </c>
      <c r="D30" s="18">
        <v>2</v>
      </c>
      <c r="E30" s="19"/>
      <c r="F30" s="19"/>
    </row>
    <row r="31" s="4" customFormat="1" ht="408" customHeight="1" outlineLevel="1" spans="1:6">
      <c r="A31" s="16">
        <v>28</v>
      </c>
      <c r="B31" s="16" t="s">
        <v>299</v>
      </c>
      <c r="C31" s="17" t="s">
        <v>300</v>
      </c>
      <c r="D31" s="18">
        <v>1</v>
      </c>
      <c r="E31" s="19"/>
      <c r="F31" s="19"/>
    </row>
    <row r="32" s="4" customFormat="1" ht="409.5" outlineLevel="1" spans="1:6">
      <c r="A32" s="16">
        <v>29</v>
      </c>
      <c r="B32" s="16" t="s">
        <v>301</v>
      </c>
      <c r="C32" s="17" t="s">
        <v>302</v>
      </c>
      <c r="D32" s="18">
        <v>1</v>
      </c>
      <c r="E32" s="19"/>
      <c r="F32" s="19"/>
    </row>
    <row r="33" s="4" customFormat="1" ht="373" customHeight="1" outlineLevel="1" spans="1:6">
      <c r="A33" s="16">
        <v>30</v>
      </c>
      <c r="B33" s="16" t="s">
        <v>303</v>
      </c>
      <c r="C33" s="17" t="s">
        <v>304</v>
      </c>
      <c r="D33" s="18">
        <v>1</v>
      </c>
      <c r="E33" s="19"/>
      <c r="F33" s="19"/>
    </row>
    <row r="34" s="4" customFormat="1" ht="172.8" outlineLevel="1" spans="1:6">
      <c r="A34" s="16">
        <v>31</v>
      </c>
      <c r="B34" s="15" t="s">
        <v>305</v>
      </c>
      <c r="C34" s="17" t="s">
        <v>306</v>
      </c>
      <c r="D34" s="18">
        <v>1</v>
      </c>
      <c r="E34" s="19"/>
      <c r="F34" s="19"/>
    </row>
    <row r="35" s="4" customFormat="1" ht="130.2" outlineLevel="1" spans="1:6">
      <c r="A35" s="16">
        <v>32</v>
      </c>
      <c r="B35" s="15" t="s">
        <v>307</v>
      </c>
      <c r="C35" s="17" t="s">
        <v>308</v>
      </c>
      <c r="D35" s="18">
        <v>1</v>
      </c>
      <c r="E35" s="19"/>
      <c r="F35" s="19"/>
    </row>
    <row r="36" s="4" customFormat="1" ht="110" customHeight="1" outlineLevel="1" spans="1:6">
      <c r="A36" s="16">
        <v>33</v>
      </c>
      <c r="B36" s="16" t="s">
        <v>309</v>
      </c>
      <c r="C36" s="17" t="s">
        <v>310</v>
      </c>
      <c r="D36" s="18">
        <v>1</v>
      </c>
      <c r="E36" s="19"/>
      <c r="F36" s="19"/>
    </row>
    <row r="37" s="4" customFormat="1" ht="341" customHeight="1" outlineLevel="1" spans="1:6">
      <c r="A37" s="16">
        <v>34</v>
      </c>
      <c r="B37" s="16" t="s">
        <v>311</v>
      </c>
      <c r="C37" s="17" t="s">
        <v>312</v>
      </c>
      <c r="D37" s="18">
        <v>1</v>
      </c>
      <c r="E37" s="19"/>
      <c r="F37" s="19"/>
    </row>
    <row r="38" s="4" customFormat="1" ht="409" customHeight="1" outlineLevel="1" spans="1:6">
      <c r="A38" s="16">
        <v>35</v>
      </c>
      <c r="B38" s="15" t="s">
        <v>313</v>
      </c>
      <c r="C38" s="17" t="s">
        <v>314</v>
      </c>
      <c r="D38" s="18">
        <v>1</v>
      </c>
      <c r="E38" s="19"/>
      <c r="F38" s="19"/>
    </row>
    <row r="39" s="4" customFormat="1" ht="118.8" outlineLevel="1" spans="1:6">
      <c r="A39" s="16">
        <v>36</v>
      </c>
      <c r="B39" s="15" t="s">
        <v>315</v>
      </c>
      <c r="C39" s="17" t="s">
        <v>316</v>
      </c>
      <c r="D39" s="18">
        <v>1</v>
      </c>
      <c r="E39" s="19"/>
      <c r="F39" s="19"/>
    </row>
    <row r="40" s="4" customFormat="1" ht="108" outlineLevel="1" spans="1:6">
      <c r="A40" s="16">
        <v>37</v>
      </c>
      <c r="B40" s="15" t="s">
        <v>317</v>
      </c>
      <c r="C40" s="17" t="s">
        <v>318</v>
      </c>
      <c r="D40" s="15">
        <v>1</v>
      </c>
      <c r="E40" s="19"/>
      <c r="F40" s="19"/>
    </row>
    <row r="41" s="4" customFormat="1" ht="334" customHeight="1" outlineLevel="1" spans="1:6">
      <c r="A41" s="16">
        <v>38</v>
      </c>
      <c r="B41" s="15" t="s">
        <v>319</v>
      </c>
      <c r="C41" s="17" t="s">
        <v>320</v>
      </c>
      <c r="D41" s="18">
        <v>1</v>
      </c>
      <c r="E41" s="19"/>
      <c r="F41" s="19"/>
    </row>
    <row r="42" s="4" customFormat="1" ht="206" customHeight="1" outlineLevel="1" spans="1:6">
      <c r="A42" s="16">
        <v>39</v>
      </c>
      <c r="B42" s="15" t="s">
        <v>321</v>
      </c>
      <c r="C42" s="17" t="s">
        <v>322</v>
      </c>
      <c r="D42" s="18">
        <v>1</v>
      </c>
      <c r="E42" s="19"/>
      <c r="F42" s="19"/>
    </row>
    <row r="43" s="4" customFormat="1" ht="181" customHeight="1" outlineLevel="1" spans="1:6">
      <c r="A43" s="16">
        <v>40</v>
      </c>
      <c r="B43" s="16" t="s">
        <v>323</v>
      </c>
      <c r="C43" s="17" t="s">
        <v>324</v>
      </c>
      <c r="D43" s="18">
        <v>2</v>
      </c>
      <c r="E43" s="19"/>
      <c r="F43" s="19"/>
    </row>
    <row r="44" s="4" customFormat="1" ht="174" customHeight="1" outlineLevel="1" spans="1:6">
      <c r="A44" s="16">
        <v>41</v>
      </c>
      <c r="B44" s="15" t="s">
        <v>325</v>
      </c>
      <c r="C44" s="17" t="s">
        <v>326</v>
      </c>
      <c r="D44" s="18">
        <v>1</v>
      </c>
      <c r="E44" s="19"/>
      <c r="F44" s="19"/>
    </row>
    <row r="45" s="4" customFormat="1" ht="159" customHeight="1" outlineLevel="1" spans="1:6">
      <c r="A45" s="16">
        <v>42</v>
      </c>
      <c r="B45" s="15" t="s">
        <v>327</v>
      </c>
      <c r="C45" s="17" t="s">
        <v>328</v>
      </c>
      <c r="D45" s="15">
        <v>1</v>
      </c>
      <c r="E45" s="19"/>
      <c r="F45" s="19"/>
    </row>
    <row r="46" s="4" customFormat="1" ht="184" customHeight="1" outlineLevel="1" spans="1:6">
      <c r="A46" s="16">
        <v>43</v>
      </c>
      <c r="B46" s="15" t="s">
        <v>329</v>
      </c>
      <c r="C46" s="17" t="s">
        <v>330</v>
      </c>
      <c r="D46" s="15">
        <v>1</v>
      </c>
      <c r="E46" s="19"/>
      <c r="F46" s="19"/>
    </row>
    <row r="47" s="4" customFormat="1" ht="196" customHeight="1" outlineLevel="1" spans="1:6">
      <c r="A47" s="16">
        <v>44</v>
      </c>
      <c r="B47" s="15" t="s">
        <v>331</v>
      </c>
      <c r="C47" s="17" t="s">
        <v>332</v>
      </c>
      <c r="D47" s="18">
        <v>1</v>
      </c>
      <c r="E47" s="19"/>
      <c r="F47" s="19"/>
    </row>
    <row r="48" s="4" customFormat="1" ht="143" customHeight="1" outlineLevel="1" spans="1:6">
      <c r="A48" s="16">
        <v>45</v>
      </c>
      <c r="B48" s="15" t="s">
        <v>333</v>
      </c>
      <c r="C48" s="17" t="s">
        <v>334</v>
      </c>
      <c r="D48" s="18">
        <v>1</v>
      </c>
      <c r="E48" s="19"/>
      <c r="F48" s="19"/>
    </row>
    <row r="49" s="4" customFormat="1" ht="104" customHeight="1" outlineLevel="1" spans="1:6">
      <c r="A49" s="16">
        <v>46</v>
      </c>
      <c r="B49" s="15" t="s">
        <v>335</v>
      </c>
      <c r="C49" s="17" t="s">
        <v>336</v>
      </c>
      <c r="D49" s="15">
        <v>1</v>
      </c>
      <c r="E49" s="19"/>
      <c r="F49" s="19"/>
    </row>
    <row r="50" s="4" customFormat="1" ht="324" outlineLevel="1" spans="1:6">
      <c r="A50" s="16">
        <v>47</v>
      </c>
      <c r="B50" s="16" t="s">
        <v>337</v>
      </c>
      <c r="C50" s="17" t="s">
        <v>338</v>
      </c>
      <c r="D50" s="18">
        <v>1</v>
      </c>
      <c r="E50" s="19"/>
      <c r="F50" s="19"/>
    </row>
    <row r="51" s="4" customFormat="1" ht="231" customHeight="1" outlineLevel="1" spans="1:6">
      <c r="A51" s="16">
        <v>48</v>
      </c>
      <c r="B51" s="16" t="s">
        <v>339</v>
      </c>
      <c r="C51" s="17" t="s">
        <v>340</v>
      </c>
      <c r="D51" s="18">
        <v>1</v>
      </c>
      <c r="E51" s="19"/>
      <c r="F51" s="19"/>
    </row>
    <row r="52" s="4" customFormat="1" ht="128" customHeight="1" outlineLevel="1" spans="1:6">
      <c r="A52" s="16">
        <v>49</v>
      </c>
      <c r="B52" s="15" t="s">
        <v>341</v>
      </c>
      <c r="C52" s="17" t="s">
        <v>342</v>
      </c>
      <c r="D52" s="15">
        <v>2</v>
      </c>
      <c r="E52" s="19"/>
      <c r="F52" s="19"/>
    </row>
    <row r="53" s="4" customFormat="1" ht="92" customHeight="1" outlineLevel="1" spans="1:6">
      <c r="A53" s="16">
        <v>50</v>
      </c>
      <c r="B53" s="15" t="s">
        <v>343</v>
      </c>
      <c r="C53" s="17" t="s">
        <v>344</v>
      </c>
      <c r="D53" s="18">
        <v>1</v>
      </c>
      <c r="E53" s="19"/>
      <c r="F53" s="19"/>
    </row>
    <row r="54" s="4" customFormat="1" ht="134" customHeight="1" outlineLevel="1" spans="1:6">
      <c r="A54" s="16">
        <v>51</v>
      </c>
      <c r="B54" s="15" t="s">
        <v>345</v>
      </c>
      <c r="C54" s="17" t="s">
        <v>346</v>
      </c>
      <c r="D54" s="18">
        <v>1</v>
      </c>
      <c r="E54" s="19"/>
      <c r="F54" s="19"/>
    </row>
    <row r="55" s="4" customFormat="1" ht="72" customHeight="1" outlineLevel="1" spans="1:6">
      <c r="A55" s="16">
        <v>52</v>
      </c>
      <c r="B55" s="15" t="s">
        <v>347</v>
      </c>
      <c r="C55" s="17" t="s">
        <v>348</v>
      </c>
      <c r="D55" s="18">
        <v>5</v>
      </c>
      <c r="E55" s="19"/>
      <c r="F55" s="19"/>
    </row>
    <row r="56" s="4" customFormat="1" ht="25" customHeight="1" outlineLevel="1" spans="1:6">
      <c r="A56" s="16">
        <v>53</v>
      </c>
      <c r="B56" s="15" t="s">
        <v>349</v>
      </c>
      <c r="C56" s="22" t="s">
        <v>350</v>
      </c>
      <c r="D56" s="15">
        <v>1</v>
      </c>
      <c r="E56" s="19"/>
      <c r="F56" s="19"/>
    </row>
    <row r="57" s="4" customFormat="1" ht="25" customHeight="1" outlineLevel="1" spans="1:6">
      <c r="A57" s="16">
        <v>54</v>
      </c>
      <c r="B57" s="15" t="s">
        <v>351</v>
      </c>
      <c r="C57" s="22" t="s">
        <v>352</v>
      </c>
      <c r="D57" s="15">
        <v>5</v>
      </c>
      <c r="E57" s="19"/>
      <c r="F57" s="19"/>
    </row>
    <row r="58" s="4" customFormat="1" ht="124" customHeight="1" outlineLevel="1" spans="1:6">
      <c r="A58" s="16">
        <v>55</v>
      </c>
      <c r="B58" s="15" t="s">
        <v>353</v>
      </c>
      <c r="C58" s="17" t="s">
        <v>354</v>
      </c>
      <c r="D58" s="15">
        <v>1</v>
      </c>
      <c r="E58" s="19"/>
      <c r="F58" s="19"/>
    </row>
    <row r="59" s="4" customFormat="1" ht="25" customHeight="1" outlineLevel="1" spans="1:6">
      <c r="A59" s="16">
        <v>56</v>
      </c>
      <c r="B59" s="15" t="s">
        <v>355</v>
      </c>
      <c r="C59" s="22" t="s">
        <v>356</v>
      </c>
      <c r="D59" s="18">
        <v>1</v>
      </c>
      <c r="E59" s="19"/>
      <c r="F59" s="19"/>
    </row>
    <row r="60" s="4" customFormat="1" ht="148" customHeight="1" outlineLevel="1" spans="1:6">
      <c r="A60" s="16">
        <v>57</v>
      </c>
      <c r="B60" s="15" t="s">
        <v>357</v>
      </c>
      <c r="C60" s="17" t="s">
        <v>358</v>
      </c>
      <c r="D60" s="18">
        <v>2</v>
      </c>
      <c r="E60" s="19"/>
      <c r="F60" s="19"/>
    </row>
    <row r="61" s="4" customFormat="1" ht="122" customHeight="1" outlineLevel="1" spans="1:6">
      <c r="A61" s="16">
        <v>58</v>
      </c>
      <c r="B61" s="15" t="s">
        <v>359</v>
      </c>
      <c r="C61" s="17" t="s">
        <v>360</v>
      </c>
      <c r="D61" s="18">
        <v>1</v>
      </c>
      <c r="E61" s="19"/>
      <c r="F61" s="19"/>
    </row>
    <row r="62" s="4" customFormat="1" ht="276" customHeight="1" outlineLevel="1" spans="1:6">
      <c r="A62" s="16">
        <v>59</v>
      </c>
      <c r="B62" s="15" t="s">
        <v>361</v>
      </c>
      <c r="C62" s="17" t="s">
        <v>362</v>
      </c>
      <c r="D62" s="18">
        <v>1</v>
      </c>
      <c r="E62" s="19"/>
      <c r="F62" s="19"/>
    </row>
    <row r="63" s="4" customFormat="1" ht="191" customHeight="1" outlineLevel="1" spans="1:6">
      <c r="A63" s="16">
        <v>60</v>
      </c>
      <c r="B63" s="15" t="s">
        <v>363</v>
      </c>
      <c r="C63" s="23" t="s">
        <v>364</v>
      </c>
      <c r="D63" s="18">
        <v>1</v>
      </c>
      <c r="E63" s="19"/>
      <c r="F63" s="19"/>
    </row>
    <row r="64" s="4" customFormat="1" ht="334.8" outlineLevel="1" spans="1:6">
      <c r="A64" s="16">
        <v>61</v>
      </c>
      <c r="B64" s="16" t="s">
        <v>365</v>
      </c>
      <c r="C64" s="23" t="s">
        <v>366</v>
      </c>
      <c r="D64" s="15">
        <v>1</v>
      </c>
      <c r="E64" s="19"/>
      <c r="F64" s="19"/>
    </row>
    <row r="65" s="4" customFormat="1" ht="409.5" outlineLevel="1" spans="1:6">
      <c r="A65" s="16">
        <v>62</v>
      </c>
      <c r="B65" s="16" t="s">
        <v>367</v>
      </c>
      <c r="C65" s="17" t="s">
        <v>368</v>
      </c>
      <c r="D65" s="18">
        <v>1</v>
      </c>
      <c r="E65" s="19"/>
      <c r="F65" s="19"/>
    </row>
    <row r="66" s="4" customFormat="1" ht="409.5" outlineLevel="1" spans="1:6">
      <c r="A66" s="16">
        <v>63</v>
      </c>
      <c r="B66" s="24" t="s">
        <v>369</v>
      </c>
      <c r="C66" s="17" t="s">
        <v>370</v>
      </c>
      <c r="D66" s="18">
        <v>1</v>
      </c>
      <c r="E66" s="19"/>
      <c r="F66" s="19"/>
    </row>
    <row r="67" s="4" customFormat="1" ht="25" customHeight="1" outlineLevel="1" spans="1:6">
      <c r="A67" s="16">
        <v>64</v>
      </c>
      <c r="B67" s="15" t="s">
        <v>371</v>
      </c>
      <c r="C67" s="22" t="s">
        <v>372</v>
      </c>
      <c r="D67" s="18">
        <v>1</v>
      </c>
      <c r="E67" s="19"/>
      <c r="F67" s="19"/>
    </row>
    <row r="68" s="4" customFormat="1" ht="136" customHeight="1" outlineLevel="1" spans="1:6">
      <c r="A68" s="16">
        <v>65</v>
      </c>
      <c r="B68" s="15" t="s">
        <v>373</v>
      </c>
      <c r="C68" s="17" t="s">
        <v>374</v>
      </c>
      <c r="D68" s="18">
        <v>1</v>
      </c>
      <c r="E68" s="19"/>
      <c r="F68" s="19"/>
    </row>
    <row r="69" s="4" customFormat="1" ht="25" customHeight="1" outlineLevel="1" spans="1:6">
      <c r="A69" s="16">
        <v>66</v>
      </c>
      <c r="B69" s="15" t="s">
        <v>375</v>
      </c>
      <c r="C69" s="22" t="s">
        <v>376</v>
      </c>
      <c r="D69" s="18">
        <v>2</v>
      </c>
      <c r="E69" s="19"/>
      <c r="F69" s="19"/>
    </row>
    <row r="70" s="4" customFormat="1" ht="75.6" outlineLevel="1" spans="1:6">
      <c r="A70" s="16">
        <v>67</v>
      </c>
      <c r="B70" s="15" t="s">
        <v>377</v>
      </c>
      <c r="C70" s="17" t="s">
        <v>378</v>
      </c>
      <c r="D70" s="18">
        <v>1</v>
      </c>
      <c r="E70" s="19"/>
      <c r="F70" s="19"/>
    </row>
    <row r="71" s="4" customFormat="1" ht="82" customHeight="1" outlineLevel="1" spans="1:6">
      <c r="A71" s="16">
        <v>68</v>
      </c>
      <c r="B71" s="15" t="s">
        <v>379</v>
      </c>
      <c r="C71" s="17" t="s">
        <v>380</v>
      </c>
      <c r="D71" s="18">
        <v>1</v>
      </c>
      <c r="E71" s="19"/>
      <c r="F71" s="19"/>
    </row>
    <row r="72" s="4" customFormat="1" ht="61" customHeight="1" outlineLevel="1" spans="1:6">
      <c r="A72" s="16">
        <v>69</v>
      </c>
      <c r="B72" s="15" t="s">
        <v>381</v>
      </c>
      <c r="C72" s="17" t="s">
        <v>382</v>
      </c>
      <c r="D72" s="18">
        <v>3</v>
      </c>
      <c r="E72" s="19"/>
      <c r="F72" s="19"/>
    </row>
    <row r="73" s="4" customFormat="1" ht="101" customHeight="1" outlineLevel="1" spans="1:6">
      <c r="A73" s="16">
        <v>70</v>
      </c>
      <c r="B73" s="15" t="s">
        <v>383</v>
      </c>
      <c r="C73" s="17" t="s">
        <v>384</v>
      </c>
      <c r="D73" s="18">
        <v>1</v>
      </c>
      <c r="E73" s="19"/>
      <c r="F73" s="19"/>
    </row>
    <row r="74" s="4" customFormat="1" ht="72" customHeight="1" outlineLevel="1" spans="1:6">
      <c r="A74" s="16">
        <v>71</v>
      </c>
      <c r="B74" s="15" t="s">
        <v>385</v>
      </c>
      <c r="C74" s="17" t="s">
        <v>386</v>
      </c>
      <c r="D74" s="18">
        <v>1</v>
      </c>
      <c r="E74" s="19"/>
      <c r="F74" s="19"/>
    </row>
    <row r="75" s="4" customFormat="1" ht="74" customHeight="1" outlineLevel="1" spans="1:6">
      <c r="A75" s="16">
        <v>72</v>
      </c>
      <c r="B75" s="15" t="s">
        <v>387</v>
      </c>
      <c r="C75" s="17" t="s">
        <v>388</v>
      </c>
      <c r="D75" s="18">
        <v>1</v>
      </c>
      <c r="E75" s="19"/>
      <c r="F75" s="19"/>
    </row>
    <row r="76" s="4" customFormat="1" ht="181" customHeight="1" outlineLevel="1" spans="1:6">
      <c r="A76" s="16">
        <v>73</v>
      </c>
      <c r="B76" s="16" t="s">
        <v>389</v>
      </c>
      <c r="C76" s="17" t="s">
        <v>390</v>
      </c>
      <c r="D76" s="18">
        <v>1</v>
      </c>
      <c r="E76" s="19"/>
      <c r="F76" s="19"/>
    </row>
    <row r="77" s="4" customFormat="1" ht="409.5" outlineLevel="1" spans="1:6">
      <c r="A77" s="16">
        <v>74</v>
      </c>
      <c r="B77" s="16" t="s">
        <v>391</v>
      </c>
      <c r="C77" s="17" t="s">
        <v>392</v>
      </c>
      <c r="D77" s="18">
        <v>1</v>
      </c>
      <c r="E77" s="19"/>
      <c r="F77" s="19"/>
    </row>
    <row r="78" s="4" customFormat="1" ht="127" customHeight="1" outlineLevel="1" spans="1:6">
      <c r="A78" s="16">
        <v>75</v>
      </c>
      <c r="B78" s="16" t="s">
        <v>393</v>
      </c>
      <c r="C78" s="17" t="s">
        <v>394</v>
      </c>
      <c r="D78" s="18">
        <v>1</v>
      </c>
      <c r="E78" s="19"/>
      <c r="F78" s="19"/>
    </row>
    <row r="79" s="4" customFormat="1" ht="156" customHeight="1" outlineLevel="1" spans="1:6">
      <c r="A79" s="16">
        <v>76</v>
      </c>
      <c r="B79" s="16" t="s">
        <v>395</v>
      </c>
      <c r="C79" s="17" t="s">
        <v>396</v>
      </c>
      <c r="D79" s="18">
        <v>1</v>
      </c>
      <c r="E79" s="19"/>
      <c r="F79" s="19"/>
    </row>
    <row r="80" s="4" customFormat="1" ht="274" customHeight="1" outlineLevel="1" spans="1:6">
      <c r="A80" s="16">
        <v>77</v>
      </c>
      <c r="B80" s="15" t="s">
        <v>397</v>
      </c>
      <c r="C80" s="17" t="s">
        <v>398</v>
      </c>
      <c r="D80" s="25">
        <v>1</v>
      </c>
      <c r="E80" s="19"/>
      <c r="F80" s="19"/>
    </row>
    <row r="81" s="4" customFormat="1" ht="388.8" outlineLevel="1" spans="1:6">
      <c r="A81" s="16">
        <v>78</v>
      </c>
      <c r="B81" s="15" t="s">
        <v>399</v>
      </c>
      <c r="C81" s="17" t="s">
        <v>400</v>
      </c>
      <c r="D81" s="18">
        <v>1</v>
      </c>
      <c r="E81" s="19"/>
      <c r="F81" s="19"/>
    </row>
    <row r="82" s="4" customFormat="1" ht="179" customHeight="1" outlineLevel="1" spans="1:6">
      <c r="A82" s="16">
        <v>79</v>
      </c>
      <c r="B82" s="15" t="s">
        <v>401</v>
      </c>
      <c r="C82" s="17" t="s">
        <v>402</v>
      </c>
      <c r="D82" s="15">
        <v>1</v>
      </c>
      <c r="E82" s="19"/>
      <c r="F82" s="19"/>
    </row>
    <row r="83" s="4" customFormat="1" ht="230" customHeight="1" outlineLevel="1" spans="1:6">
      <c r="A83" s="16">
        <v>80</v>
      </c>
      <c r="B83" s="15" t="s">
        <v>403</v>
      </c>
      <c r="C83" s="17" t="s">
        <v>404</v>
      </c>
      <c r="D83" s="18">
        <v>1</v>
      </c>
      <c r="E83" s="19"/>
      <c r="F83" s="19"/>
    </row>
    <row r="84" s="4" customFormat="1" ht="408" customHeight="1" outlineLevel="1" spans="1:6">
      <c r="A84" s="16">
        <v>81</v>
      </c>
      <c r="B84" s="15" t="s">
        <v>405</v>
      </c>
      <c r="C84" s="17" t="s">
        <v>406</v>
      </c>
      <c r="D84" s="18">
        <v>1</v>
      </c>
      <c r="E84" s="19"/>
      <c r="F84" s="19"/>
    </row>
    <row r="85" s="4" customFormat="1" ht="84" customHeight="1" outlineLevel="1" spans="1:6">
      <c r="A85" s="16">
        <v>82</v>
      </c>
      <c r="B85" s="15" t="s">
        <v>407</v>
      </c>
      <c r="C85" s="17" t="s">
        <v>408</v>
      </c>
      <c r="D85" s="18">
        <v>2</v>
      </c>
      <c r="E85" s="19"/>
      <c r="F85" s="19"/>
    </row>
    <row r="86" s="4" customFormat="1" ht="226" customHeight="1" outlineLevel="1" spans="1:6">
      <c r="A86" s="16">
        <v>83</v>
      </c>
      <c r="B86" s="15" t="s">
        <v>409</v>
      </c>
      <c r="C86" s="17" t="s">
        <v>410</v>
      </c>
      <c r="D86" s="18">
        <v>2</v>
      </c>
      <c r="E86" s="19"/>
      <c r="F86" s="19"/>
    </row>
    <row r="87" s="4" customFormat="1" ht="409.5" outlineLevel="1" spans="1:6">
      <c r="A87" s="16">
        <v>84</v>
      </c>
      <c r="B87" s="15" t="s">
        <v>411</v>
      </c>
      <c r="C87" s="17" t="s">
        <v>412</v>
      </c>
      <c r="D87" s="18">
        <v>2</v>
      </c>
      <c r="E87" s="19"/>
      <c r="F87" s="19"/>
    </row>
    <row r="88" s="4" customFormat="1" ht="213" customHeight="1" outlineLevel="1" spans="1:6">
      <c r="A88" s="16">
        <v>85</v>
      </c>
      <c r="B88" s="15" t="s">
        <v>413</v>
      </c>
      <c r="C88" s="17" t="s">
        <v>414</v>
      </c>
      <c r="D88" s="18">
        <v>2</v>
      </c>
      <c r="E88" s="19"/>
      <c r="F88" s="19"/>
    </row>
    <row r="89" s="4" customFormat="1" ht="241" customHeight="1" outlineLevel="1" spans="1:6">
      <c r="A89" s="16">
        <v>86</v>
      </c>
      <c r="B89" s="15" t="s">
        <v>415</v>
      </c>
      <c r="C89" s="17" t="s">
        <v>416</v>
      </c>
      <c r="D89" s="18">
        <v>1</v>
      </c>
      <c r="E89" s="19"/>
      <c r="F89" s="19"/>
    </row>
    <row r="90" s="4" customFormat="1" ht="327" customHeight="1" outlineLevel="1" spans="1:6">
      <c r="A90" s="16">
        <v>87</v>
      </c>
      <c r="B90" s="15" t="s">
        <v>417</v>
      </c>
      <c r="C90" s="17" t="s">
        <v>418</v>
      </c>
      <c r="D90" s="15">
        <v>1</v>
      </c>
      <c r="E90" s="19"/>
      <c r="F90" s="19"/>
    </row>
    <row r="91" s="4" customFormat="1" ht="202" customHeight="1" outlineLevel="1" spans="1:6">
      <c r="A91" s="16">
        <v>88</v>
      </c>
      <c r="B91" s="15" t="s">
        <v>419</v>
      </c>
      <c r="C91" s="17" t="s">
        <v>420</v>
      </c>
      <c r="D91" s="18">
        <v>1</v>
      </c>
      <c r="E91" s="19"/>
      <c r="F91" s="19"/>
    </row>
    <row r="92" s="4" customFormat="1" ht="133" customHeight="1" outlineLevel="1" spans="1:6">
      <c r="A92" s="16">
        <v>89</v>
      </c>
      <c r="B92" s="15" t="s">
        <v>421</v>
      </c>
      <c r="C92" s="17" t="s">
        <v>422</v>
      </c>
      <c r="D92" s="18">
        <v>2</v>
      </c>
      <c r="E92" s="19"/>
      <c r="F92" s="19"/>
    </row>
    <row r="93" s="4" customFormat="1" ht="271" customHeight="1" outlineLevel="1" spans="1:6">
      <c r="A93" s="16">
        <v>90</v>
      </c>
      <c r="B93" s="15" t="s">
        <v>423</v>
      </c>
      <c r="C93" s="17" t="s">
        <v>424</v>
      </c>
      <c r="D93" s="18">
        <v>3</v>
      </c>
      <c r="E93" s="19"/>
      <c r="F93" s="19"/>
    </row>
    <row r="94" s="4" customFormat="1" ht="182" customHeight="1" outlineLevel="1" spans="1:6">
      <c r="A94" s="16">
        <v>91</v>
      </c>
      <c r="B94" s="15" t="s">
        <v>425</v>
      </c>
      <c r="C94" s="17" t="s">
        <v>426</v>
      </c>
      <c r="D94" s="18">
        <v>1</v>
      </c>
      <c r="E94" s="19"/>
      <c r="F94" s="19"/>
    </row>
    <row r="95" s="4" customFormat="1" ht="43" customHeight="1" outlineLevel="1" spans="1:6">
      <c r="A95" s="16">
        <v>92</v>
      </c>
      <c r="B95" s="15" t="s">
        <v>427</v>
      </c>
      <c r="C95" s="17" t="s">
        <v>428</v>
      </c>
      <c r="D95" s="18">
        <v>1</v>
      </c>
      <c r="E95" s="19"/>
      <c r="F95" s="19"/>
    </row>
    <row r="96" s="4" customFormat="1" ht="61" customHeight="1" outlineLevel="1" spans="1:6">
      <c r="A96" s="16">
        <v>93</v>
      </c>
      <c r="B96" s="15" t="s">
        <v>429</v>
      </c>
      <c r="C96" s="17" t="s">
        <v>430</v>
      </c>
      <c r="D96" s="18">
        <v>1</v>
      </c>
      <c r="E96" s="19"/>
      <c r="F96" s="19"/>
    </row>
    <row r="97" s="4" customFormat="1" ht="117" customHeight="1" outlineLevel="1" spans="1:6">
      <c r="A97" s="16">
        <v>94</v>
      </c>
      <c r="B97" s="15" t="s">
        <v>431</v>
      </c>
      <c r="C97" s="17" t="s">
        <v>432</v>
      </c>
      <c r="D97" s="18">
        <v>1</v>
      </c>
      <c r="E97" s="19"/>
      <c r="F97" s="19"/>
    </row>
    <row r="98" s="4" customFormat="1" ht="126" customHeight="1" outlineLevel="1" spans="1:6">
      <c r="A98" s="16">
        <v>95</v>
      </c>
      <c r="B98" s="15" t="s">
        <v>433</v>
      </c>
      <c r="C98" s="17" t="s">
        <v>434</v>
      </c>
      <c r="D98" s="18">
        <v>1</v>
      </c>
      <c r="E98" s="19"/>
      <c r="F98" s="19"/>
    </row>
    <row r="99" s="4" customFormat="1" ht="182" customHeight="1" outlineLevel="1" spans="1:6">
      <c r="A99" s="16">
        <v>96</v>
      </c>
      <c r="B99" s="15" t="s">
        <v>435</v>
      </c>
      <c r="C99" s="17" t="s">
        <v>436</v>
      </c>
      <c r="D99" s="18">
        <v>20</v>
      </c>
      <c r="E99" s="19"/>
      <c r="F99" s="19"/>
    </row>
    <row r="100" s="4" customFormat="1" ht="64" customHeight="1" outlineLevel="1" spans="1:6">
      <c r="A100" s="16">
        <v>97</v>
      </c>
      <c r="B100" s="15" t="s">
        <v>437</v>
      </c>
      <c r="C100" s="17" t="s">
        <v>438</v>
      </c>
      <c r="D100" s="18">
        <v>5</v>
      </c>
      <c r="E100" s="19"/>
      <c r="F100" s="19"/>
    </row>
    <row r="101" s="4" customFormat="1" ht="85" customHeight="1" outlineLevel="1" spans="1:6">
      <c r="A101" s="16">
        <v>98</v>
      </c>
      <c r="B101" s="15" t="s">
        <v>439</v>
      </c>
      <c r="C101" s="17" t="s">
        <v>440</v>
      </c>
      <c r="D101" s="18">
        <v>1</v>
      </c>
      <c r="E101" s="19"/>
      <c r="F101" s="19"/>
    </row>
    <row r="102" s="4" customFormat="1" ht="408" customHeight="1" outlineLevel="1" spans="1:6">
      <c r="A102" s="16">
        <v>99</v>
      </c>
      <c r="B102" s="15" t="s">
        <v>441</v>
      </c>
      <c r="C102" s="17" t="s">
        <v>442</v>
      </c>
      <c r="D102" s="18">
        <v>5</v>
      </c>
      <c r="E102" s="19"/>
      <c r="F102" s="19"/>
    </row>
    <row r="103" s="4" customFormat="1" ht="408" customHeight="1" outlineLevel="1" spans="1:6">
      <c r="A103" s="16">
        <v>100</v>
      </c>
      <c r="B103" s="16" t="s">
        <v>443</v>
      </c>
      <c r="C103" s="17" t="s">
        <v>444</v>
      </c>
      <c r="D103" s="18">
        <v>1</v>
      </c>
      <c r="E103" s="19"/>
      <c r="F103" s="19"/>
    </row>
    <row r="104" s="4" customFormat="1" ht="287" customHeight="1" outlineLevel="1" spans="1:6">
      <c r="A104" s="16">
        <v>101</v>
      </c>
      <c r="B104" s="15" t="s">
        <v>445</v>
      </c>
      <c r="C104" s="17" t="s">
        <v>446</v>
      </c>
      <c r="D104" s="18">
        <v>4</v>
      </c>
      <c r="E104" s="19"/>
      <c r="F104" s="19"/>
    </row>
    <row r="105" s="4" customFormat="1" ht="232" customHeight="1" outlineLevel="1" spans="1:6">
      <c r="A105" s="16">
        <v>102</v>
      </c>
      <c r="B105" s="15" t="s">
        <v>447</v>
      </c>
      <c r="C105" s="17" t="s">
        <v>448</v>
      </c>
      <c r="D105" s="18">
        <v>8</v>
      </c>
      <c r="E105" s="19"/>
      <c r="F105" s="19"/>
    </row>
    <row r="106" s="4" customFormat="1" ht="83" customHeight="1" outlineLevel="1" spans="1:6">
      <c r="A106" s="16">
        <v>103</v>
      </c>
      <c r="B106" s="16" t="s">
        <v>449</v>
      </c>
      <c r="C106" s="17" t="s">
        <v>450</v>
      </c>
      <c r="D106" s="18">
        <v>6</v>
      </c>
      <c r="E106" s="19"/>
      <c r="F106" s="19"/>
    </row>
    <row r="107" s="4" customFormat="1" ht="81" customHeight="1" outlineLevel="1" spans="1:6">
      <c r="A107" s="16">
        <v>104</v>
      </c>
      <c r="B107" s="16" t="s">
        <v>451</v>
      </c>
      <c r="C107" s="17" t="s">
        <v>452</v>
      </c>
      <c r="D107" s="18">
        <v>7</v>
      </c>
      <c r="E107" s="19"/>
      <c r="F107" s="19"/>
    </row>
    <row r="108" s="4" customFormat="1" ht="408" customHeight="1" outlineLevel="1" spans="1:6">
      <c r="A108" s="16">
        <v>105</v>
      </c>
      <c r="B108" s="15" t="s">
        <v>453</v>
      </c>
      <c r="C108" s="17" t="s">
        <v>454</v>
      </c>
      <c r="D108" s="18">
        <v>3</v>
      </c>
      <c r="E108" s="19"/>
      <c r="F108" s="19"/>
    </row>
    <row r="109" s="4" customFormat="1" ht="62" customHeight="1" outlineLevel="1" spans="1:6">
      <c r="A109" s="16">
        <v>106</v>
      </c>
      <c r="B109" s="15" t="s">
        <v>455</v>
      </c>
      <c r="C109" s="17" t="s">
        <v>456</v>
      </c>
      <c r="D109" s="18">
        <v>3</v>
      </c>
      <c r="E109" s="19"/>
      <c r="F109" s="19"/>
    </row>
    <row r="110" s="4" customFormat="1" ht="180" customHeight="1" outlineLevel="1" spans="1:6">
      <c r="A110" s="16">
        <v>107</v>
      </c>
      <c r="B110" s="15" t="s">
        <v>457</v>
      </c>
      <c r="C110" s="17" t="s">
        <v>458</v>
      </c>
      <c r="D110" s="18">
        <v>4</v>
      </c>
      <c r="E110" s="19"/>
      <c r="F110" s="19"/>
    </row>
    <row r="111" s="4" customFormat="1" ht="112" customHeight="1" outlineLevel="1" spans="1:6">
      <c r="A111" s="16">
        <v>108</v>
      </c>
      <c r="B111" s="15" t="s">
        <v>459</v>
      </c>
      <c r="C111" s="17" t="s">
        <v>460</v>
      </c>
      <c r="D111" s="18">
        <v>2</v>
      </c>
      <c r="E111" s="19"/>
      <c r="F111" s="19"/>
    </row>
    <row r="112" s="4" customFormat="1" ht="291.6" outlineLevel="1" spans="1:6">
      <c r="A112" s="16">
        <v>109</v>
      </c>
      <c r="B112" s="15" t="s">
        <v>461</v>
      </c>
      <c r="C112" s="17" t="s">
        <v>462</v>
      </c>
      <c r="D112" s="18">
        <v>3</v>
      </c>
      <c r="E112" s="19"/>
      <c r="F112" s="19"/>
    </row>
    <row r="113" s="4" customFormat="1" ht="409.5" outlineLevel="1" spans="1:6">
      <c r="A113" s="16">
        <v>110</v>
      </c>
      <c r="B113" s="15" t="s">
        <v>463</v>
      </c>
      <c r="C113" s="23" t="s">
        <v>464</v>
      </c>
      <c r="D113" s="18">
        <v>4</v>
      </c>
      <c r="E113" s="19"/>
      <c r="F113" s="19"/>
    </row>
    <row r="114" s="4" customFormat="1" ht="286" customHeight="1" outlineLevel="1" spans="1:6">
      <c r="A114" s="16">
        <v>111</v>
      </c>
      <c r="B114" s="16" t="s">
        <v>465</v>
      </c>
      <c r="C114" s="26" t="s">
        <v>466</v>
      </c>
      <c r="D114" s="18">
        <v>5</v>
      </c>
      <c r="E114" s="19"/>
      <c r="F114" s="19"/>
    </row>
    <row r="115" s="4" customFormat="1" ht="104" customHeight="1" outlineLevel="1" spans="1:6">
      <c r="A115" s="16">
        <v>112</v>
      </c>
      <c r="B115" s="15" t="s">
        <v>467</v>
      </c>
      <c r="C115" s="17" t="s">
        <v>468</v>
      </c>
      <c r="D115" s="18">
        <v>2</v>
      </c>
      <c r="E115" s="19"/>
      <c r="F115" s="19"/>
    </row>
    <row r="116" s="4" customFormat="1" ht="408" customHeight="1" outlineLevel="1" spans="1:6">
      <c r="A116" s="16">
        <v>113</v>
      </c>
      <c r="B116" s="16" t="s">
        <v>469</v>
      </c>
      <c r="C116" s="17" t="s">
        <v>470</v>
      </c>
      <c r="D116" s="15">
        <v>1</v>
      </c>
      <c r="E116" s="19"/>
      <c r="F116" s="19"/>
    </row>
    <row r="117" s="4" customFormat="1" ht="60" customHeight="1" outlineLevel="1" spans="1:6">
      <c r="A117" s="16">
        <v>114</v>
      </c>
      <c r="B117" s="15" t="s">
        <v>471</v>
      </c>
      <c r="C117" s="17" t="s">
        <v>472</v>
      </c>
      <c r="D117" s="18">
        <v>2</v>
      </c>
      <c r="E117" s="19"/>
      <c r="F117" s="19"/>
    </row>
    <row r="118" s="4" customFormat="1" ht="27" customHeight="1" outlineLevel="1" spans="1:6">
      <c r="A118" s="16">
        <v>115</v>
      </c>
      <c r="B118" s="15" t="s">
        <v>473</v>
      </c>
      <c r="C118" s="17" t="s">
        <v>474</v>
      </c>
      <c r="D118" s="18">
        <v>2</v>
      </c>
      <c r="E118" s="19"/>
      <c r="F118" s="19"/>
    </row>
    <row r="119" s="4" customFormat="1" ht="28" customHeight="1" outlineLevel="1" spans="1:6">
      <c r="A119" s="16">
        <v>116</v>
      </c>
      <c r="B119" s="15" t="s">
        <v>475</v>
      </c>
      <c r="C119" s="17" t="s">
        <v>476</v>
      </c>
      <c r="D119" s="18">
        <v>2</v>
      </c>
      <c r="E119" s="19"/>
      <c r="F119" s="19"/>
    </row>
    <row r="120" s="4" customFormat="1" ht="26" customHeight="1" outlineLevel="1" spans="1:6">
      <c r="A120" s="16">
        <v>117</v>
      </c>
      <c r="B120" s="15" t="s">
        <v>477</v>
      </c>
      <c r="C120" s="17" t="s">
        <v>478</v>
      </c>
      <c r="D120" s="18">
        <v>2</v>
      </c>
      <c r="E120" s="19"/>
      <c r="F120" s="19"/>
    </row>
    <row r="121" s="4" customFormat="1" ht="41" customHeight="1" outlineLevel="1" spans="1:6">
      <c r="A121" s="16">
        <v>118</v>
      </c>
      <c r="B121" s="15" t="s">
        <v>479</v>
      </c>
      <c r="C121" s="17" t="s">
        <v>480</v>
      </c>
      <c r="D121" s="18">
        <v>2</v>
      </c>
      <c r="E121" s="19"/>
      <c r="F121" s="19"/>
    </row>
    <row r="122" s="4" customFormat="1" ht="101" customHeight="1" outlineLevel="1" spans="1:6">
      <c r="A122" s="16">
        <v>119</v>
      </c>
      <c r="B122" s="15" t="s">
        <v>481</v>
      </c>
      <c r="C122" s="17" t="s">
        <v>482</v>
      </c>
      <c r="D122" s="18">
        <v>6</v>
      </c>
      <c r="E122" s="19"/>
      <c r="F122" s="19"/>
    </row>
    <row r="123" s="4" customFormat="1" ht="25" customHeight="1" outlineLevel="1" spans="1:6">
      <c r="A123" s="16">
        <v>120</v>
      </c>
      <c r="B123" s="15" t="s">
        <v>483</v>
      </c>
      <c r="C123" s="22" t="s">
        <v>484</v>
      </c>
      <c r="D123" s="18">
        <v>6</v>
      </c>
      <c r="E123" s="19"/>
      <c r="F123" s="19"/>
    </row>
    <row r="124" s="4" customFormat="1" ht="124" customHeight="1" outlineLevel="1" spans="1:6">
      <c r="A124" s="16">
        <v>121</v>
      </c>
      <c r="B124" s="15" t="s">
        <v>485</v>
      </c>
      <c r="C124" s="17" t="s">
        <v>486</v>
      </c>
      <c r="D124" s="18">
        <v>2</v>
      </c>
      <c r="E124" s="19"/>
      <c r="F124" s="19"/>
    </row>
    <row r="125" s="4" customFormat="1" ht="324" customHeight="1" outlineLevel="1" spans="1:6">
      <c r="A125" s="16">
        <v>122</v>
      </c>
      <c r="B125" s="15" t="s">
        <v>487</v>
      </c>
      <c r="C125" s="17" t="s">
        <v>488</v>
      </c>
      <c r="D125" s="15">
        <v>2</v>
      </c>
      <c r="E125" s="19"/>
      <c r="F125" s="19"/>
    </row>
    <row r="126" s="4" customFormat="1" ht="25" customHeight="1" outlineLevel="1" spans="1:6">
      <c r="A126" s="16">
        <v>123</v>
      </c>
      <c r="B126" s="15" t="s">
        <v>489</v>
      </c>
      <c r="C126" s="17" t="s">
        <v>490</v>
      </c>
      <c r="D126" s="18">
        <v>4</v>
      </c>
      <c r="E126" s="19"/>
      <c r="F126" s="19"/>
    </row>
    <row r="127" s="4" customFormat="1" ht="260" customHeight="1" outlineLevel="1" spans="1:6">
      <c r="A127" s="16">
        <v>124</v>
      </c>
      <c r="B127" s="15" t="s">
        <v>491</v>
      </c>
      <c r="C127" s="17" t="s">
        <v>492</v>
      </c>
      <c r="D127" s="18">
        <v>1</v>
      </c>
      <c r="E127" s="19"/>
      <c r="F127" s="19"/>
    </row>
    <row r="128" s="4" customFormat="1" ht="62" customHeight="1" outlineLevel="1" spans="1:6">
      <c r="A128" s="16">
        <v>125</v>
      </c>
      <c r="B128" s="15" t="s">
        <v>493</v>
      </c>
      <c r="C128" s="17" t="s">
        <v>494</v>
      </c>
      <c r="D128" s="18">
        <v>1</v>
      </c>
      <c r="E128" s="19"/>
      <c r="F128" s="19"/>
    </row>
    <row r="129" s="4" customFormat="1" ht="61" customHeight="1" outlineLevel="1" spans="1:6">
      <c r="A129" s="16">
        <v>126</v>
      </c>
      <c r="B129" s="15" t="s">
        <v>495</v>
      </c>
      <c r="C129" s="17" t="s">
        <v>494</v>
      </c>
      <c r="D129" s="18">
        <v>1</v>
      </c>
      <c r="E129" s="19"/>
      <c r="F129" s="19"/>
    </row>
    <row r="130" s="4" customFormat="1" ht="122" customHeight="1" outlineLevel="1" spans="1:6">
      <c r="A130" s="16">
        <v>127</v>
      </c>
      <c r="B130" s="15" t="s">
        <v>496</v>
      </c>
      <c r="C130" s="17" t="s">
        <v>497</v>
      </c>
      <c r="D130" s="18">
        <v>15</v>
      </c>
      <c r="E130" s="19"/>
      <c r="F130" s="19"/>
    </row>
    <row r="131" s="4" customFormat="1" ht="408" customHeight="1" outlineLevel="1" spans="1:6">
      <c r="A131" s="16">
        <v>128</v>
      </c>
      <c r="B131" s="15" t="s">
        <v>498</v>
      </c>
      <c r="C131" s="17" t="s">
        <v>499</v>
      </c>
      <c r="D131" s="18">
        <v>1</v>
      </c>
      <c r="E131" s="19"/>
      <c r="F131" s="19"/>
    </row>
    <row r="132" s="4" customFormat="1" ht="130" customHeight="1" outlineLevel="1" spans="1:6">
      <c r="A132" s="16">
        <v>129</v>
      </c>
      <c r="B132" s="15" t="s">
        <v>500</v>
      </c>
      <c r="C132" s="17" t="s">
        <v>501</v>
      </c>
      <c r="D132" s="18">
        <v>1</v>
      </c>
      <c r="E132" s="19"/>
      <c r="F132" s="19"/>
    </row>
    <row r="133" s="5" customFormat="1" ht="95" customHeight="1" outlineLevel="1" spans="1:6">
      <c r="A133" s="16">
        <v>130</v>
      </c>
      <c r="B133" s="15" t="s">
        <v>502</v>
      </c>
      <c r="C133" s="17" t="s">
        <v>503</v>
      </c>
      <c r="D133" s="18">
        <v>6</v>
      </c>
      <c r="E133" s="19"/>
      <c r="F133" s="19"/>
    </row>
    <row r="134" s="5" customFormat="1" ht="49" customHeight="1" outlineLevel="1" spans="1:6">
      <c r="A134" s="16">
        <v>131</v>
      </c>
      <c r="B134" s="15" t="s">
        <v>504</v>
      </c>
      <c r="C134" s="17" t="s">
        <v>505</v>
      </c>
      <c r="D134" s="18">
        <v>31</v>
      </c>
      <c r="E134" s="19"/>
      <c r="F134" s="19"/>
    </row>
    <row r="135" s="5" customFormat="1" ht="280" customHeight="1" outlineLevel="1" spans="1:6">
      <c r="A135" s="16">
        <v>132</v>
      </c>
      <c r="B135" s="15" t="s">
        <v>506</v>
      </c>
      <c r="C135" s="17" t="s">
        <v>507</v>
      </c>
      <c r="D135" s="18">
        <v>1</v>
      </c>
      <c r="E135" s="19"/>
      <c r="F135" s="19"/>
    </row>
    <row r="136" s="5" customFormat="1" ht="183" customHeight="1" outlineLevel="1" spans="1:6">
      <c r="A136" s="16">
        <v>133</v>
      </c>
      <c r="B136" s="15" t="s">
        <v>508</v>
      </c>
      <c r="C136" s="17" t="s">
        <v>509</v>
      </c>
      <c r="D136" s="18">
        <v>2</v>
      </c>
      <c r="E136" s="19"/>
      <c r="F136" s="19"/>
    </row>
    <row r="137" s="5" customFormat="1" ht="213" customHeight="1" outlineLevel="1" spans="1:6">
      <c r="A137" s="16">
        <v>134</v>
      </c>
      <c r="B137" s="16" t="s">
        <v>510</v>
      </c>
      <c r="C137" s="17" t="s">
        <v>511</v>
      </c>
      <c r="D137" s="18">
        <v>1</v>
      </c>
      <c r="E137" s="19"/>
      <c r="F137" s="19"/>
    </row>
    <row r="138" s="4" customFormat="1" ht="281" customHeight="1" outlineLevel="1" spans="1:6">
      <c r="A138" s="16">
        <v>135</v>
      </c>
      <c r="B138" s="16" t="s">
        <v>512</v>
      </c>
      <c r="C138" s="17" t="s">
        <v>513</v>
      </c>
      <c r="D138" s="18">
        <v>1</v>
      </c>
      <c r="E138" s="19"/>
      <c r="F138" s="19"/>
    </row>
    <row r="139" s="5" customFormat="1" ht="278" customHeight="1" outlineLevel="1" spans="1:6">
      <c r="A139" s="16">
        <v>136</v>
      </c>
      <c r="B139" s="15" t="s">
        <v>514</v>
      </c>
      <c r="C139" s="17" t="s">
        <v>515</v>
      </c>
      <c r="D139" s="18">
        <v>1</v>
      </c>
      <c r="E139" s="19"/>
      <c r="F139" s="19"/>
    </row>
    <row r="140" s="5" customFormat="1" ht="226" customHeight="1" outlineLevel="1" spans="1:6">
      <c r="A140" s="16">
        <v>137</v>
      </c>
      <c r="B140" s="15" t="s">
        <v>516</v>
      </c>
      <c r="C140" s="17" t="s">
        <v>517</v>
      </c>
      <c r="D140" s="18">
        <v>1</v>
      </c>
      <c r="E140" s="19"/>
      <c r="F140" s="19"/>
    </row>
    <row r="141" s="5" customFormat="1" ht="200" customHeight="1" outlineLevel="1" spans="1:6">
      <c r="A141" s="16">
        <v>138</v>
      </c>
      <c r="B141" s="15" t="s">
        <v>518</v>
      </c>
      <c r="C141" s="17" t="s">
        <v>519</v>
      </c>
      <c r="D141" s="18">
        <v>1</v>
      </c>
      <c r="E141" s="19"/>
      <c r="F141" s="19"/>
    </row>
    <row r="142" s="5" customFormat="1" ht="49" customHeight="1" outlineLevel="1" spans="1:6">
      <c r="A142" s="16">
        <v>139</v>
      </c>
      <c r="B142" s="15" t="s">
        <v>520</v>
      </c>
      <c r="C142" s="17" t="s">
        <v>521</v>
      </c>
      <c r="D142" s="18">
        <v>4</v>
      </c>
      <c r="E142" s="19"/>
      <c r="F142" s="19"/>
    </row>
    <row r="143" s="5" customFormat="1" ht="288" customHeight="1" outlineLevel="1" spans="1:6">
      <c r="A143" s="16">
        <v>140</v>
      </c>
      <c r="B143" s="16" t="s">
        <v>522</v>
      </c>
      <c r="C143" s="17" t="s">
        <v>523</v>
      </c>
      <c r="D143" s="18">
        <v>4</v>
      </c>
      <c r="E143" s="19"/>
      <c r="F143" s="19"/>
    </row>
    <row r="144" s="5" customFormat="1" ht="39" customHeight="1" outlineLevel="1" spans="1:6">
      <c r="A144" s="16">
        <v>141</v>
      </c>
      <c r="B144" s="16" t="s">
        <v>524</v>
      </c>
      <c r="C144" s="17" t="s">
        <v>525</v>
      </c>
      <c r="D144" s="18">
        <v>4</v>
      </c>
      <c r="E144" s="19"/>
      <c r="F144" s="19"/>
    </row>
    <row r="145" s="5" customFormat="1" ht="344" customHeight="1" outlineLevel="1" spans="1:6">
      <c r="A145" s="16">
        <v>142</v>
      </c>
      <c r="B145" s="15" t="s">
        <v>526</v>
      </c>
      <c r="C145" s="17" t="s">
        <v>527</v>
      </c>
      <c r="D145" s="18">
        <v>1</v>
      </c>
      <c r="E145" s="19"/>
      <c r="F145" s="19"/>
    </row>
    <row r="146" s="4" customFormat="1" ht="259" customHeight="1" outlineLevel="1" spans="1:6">
      <c r="A146" s="16">
        <v>143</v>
      </c>
      <c r="B146" s="16" t="s">
        <v>528</v>
      </c>
      <c r="C146" s="17" t="s">
        <v>529</v>
      </c>
      <c r="D146" s="18">
        <v>1</v>
      </c>
      <c r="E146" s="19"/>
      <c r="F146" s="19"/>
    </row>
    <row r="147" s="5" customFormat="1" ht="345" customHeight="1" outlineLevel="1" spans="1:6">
      <c r="A147" s="16">
        <v>144</v>
      </c>
      <c r="B147" s="15" t="s">
        <v>530</v>
      </c>
      <c r="C147" s="17" t="s">
        <v>531</v>
      </c>
      <c r="D147" s="18">
        <v>1</v>
      </c>
      <c r="E147" s="19"/>
      <c r="F147" s="19"/>
    </row>
    <row r="148" s="5" customFormat="1" ht="326" customHeight="1" outlineLevel="1" spans="1:6">
      <c r="A148" s="16">
        <v>145</v>
      </c>
      <c r="B148" s="16" t="s">
        <v>532</v>
      </c>
      <c r="C148" s="17" t="s">
        <v>533</v>
      </c>
      <c r="D148" s="18">
        <v>1</v>
      </c>
      <c r="E148" s="19"/>
      <c r="F148" s="19"/>
    </row>
    <row r="149" s="5" customFormat="1" ht="144" customHeight="1" outlineLevel="1" spans="1:6">
      <c r="A149" s="16">
        <v>146</v>
      </c>
      <c r="B149" s="15" t="s">
        <v>534</v>
      </c>
      <c r="C149" s="17" t="s">
        <v>535</v>
      </c>
      <c r="D149" s="18">
        <v>1</v>
      </c>
      <c r="E149" s="19"/>
      <c r="F149" s="19"/>
    </row>
    <row r="150" s="5" customFormat="1" ht="409" customHeight="1" outlineLevel="1" spans="1:6">
      <c r="A150" s="16">
        <v>147</v>
      </c>
      <c r="B150" s="15" t="s">
        <v>536</v>
      </c>
      <c r="C150" s="17" t="s">
        <v>537</v>
      </c>
      <c r="D150" s="18">
        <v>1</v>
      </c>
      <c r="E150" s="19"/>
      <c r="F150" s="19"/>
    </row>
    <row r="151" s="5" customFormat="1" ht="408" customHeight="1" outlineLevel="1" spans="1:6">
      <c r="A151" s="16">
        <v>148</v>
      </c>
      <c r="B151" s="15" t="s">
        <v>538</v>
      </c>
      <c r="C151" s="17" t="s">
        <v>539</v>
      </c>
      <c r="D151" s="18">
        <v>1</v>
      </c>
      <c r="E151" s="19"/>
      <c r="F151" s="19"/>
    </row>
    <row r="152" s="5" customFormat="1" ht="41" customHeight="1" outlineLevel="1" spans="1:6">
      <c r="A152" s="16">
        <v>149</v>
      </c>
      <c r="B152" s="15" t="s">
        <v>540</v>
      </c>
      <c r="C152" s="17" t="s">
        <v>541</v>
      </c>
      <c r="D152" s="18">
        <v>13</v>
      </c>
      <c r="E152" s="19"/>
      <c r="F152" s="19"/>
    </row>
    <row r="153" s="5" customFormat="1" ht="62" customHeight="1" outlineLevel="1" spans="1:6">
      <c r="A153" s="16">
        <v>150</v>
      </c>
      <c r="B153" s="16" t="s">
        <v>542</v>
      </c>
      <c r="C153" s="17" t="s">
        <v>543</v>
      </c>
      <c r="D153" s="18">
        <v>5</v>
      </c>
      <c r="E153" s="19"/>
      <c r="F153" s="19"/>
    </row>
    <row r="154" s="5" customFormat="1" ht="42" customHeight="1" outlineLevel="1" spans="1:6">
      <c r="A154" s="16">
        <v>151</v>
      </c>
      <c r="B154" s="15" t="s">
        <v>544</v>
      </c>
      <c r="C154" s="17" t="s">
        <v>545</v>
      </c>
      <c r="D154" s="18">
        <v>3</v>
      </c>
      <c r="E154" s="19"/>
      <c r="F154" s="19"/>
    </row>
    <row r="155" s="5" customFormat="1" ht="60" customHeight="1" outlineLevel="1" spans="1:6">
      <c r="A155" s="16">
        <v>152</v>
      </c>
      <c r="B155" s="15" t="s">
        <v>546</v>
      </c>
      <c r="C155" s="17" t="s">
        <v>543</v>
      </c>
      <c r="D155" s="18">
        <v>3</v>
      </c>
      <c r="E155" s="19"/>
      <c r="F155" s="19"/>
    </row>
    <row r="156" s="5" customFormat="1" ht="25" customHeight="1" outlineLevel="1" spans="1:6">
      <c r="A156" s="16">
        <v>153</v>
      </c>
      <c r="B156" s="15" t="s">
        <v>547</v>
      </c>
      <c r="C156" s="17" t="s">
        <v>548</v>
      </c>
      <c r="D156" s="18">
        <v>2</v>
      </c>
      <c r="E156" s="19"/>
      <c r="F156" s="19"/>
    </row>
    <row r="157" s="5" customFormat="1" ht="49" customHeight="1" outlineLevel="1" spans="1:6">
      <c r="A157" s="16">
        <v>154</v>
      </c>
      <c r="B157" s="15" t="s">
        <v>549</v>
      </c>
      <c r="C157" s="17" t="s">
        <v>550</v>
      </c>
      <c r="D157" s="18">
        <v>4</v>
      </c>
      <c r="E157" s="19"/>
      <c r="F157" s="19"/>
    </row>
    <row r="158" s="5" customFormat="1" ht="49" customHeight="1" outlineLevel="1" spans="1:6">
      <c r="A158" s="16">
        <v>155</v>
      </c>
      <c r="B158" s="15" t="s">
        <v>551</v>
      </c>
      <c r="C158" s="17" t="s">
        <v>552</v>
      </c>
      <c r="D158" s="18">
        <v>11</v>
      </c>
      <c r="E158" s="19"/>
      <c r="F158" s="19"/>
    </row>
    <row r="159" s="5" customFormat="1" ht="409.5" outlineLevel="1" spans="1:6">
      <c r="A159" s="16">
        <v>156</v>
      </c>
      <c r="B159" s="15" t="s">
        <v>553</v>
      </c>
      <c r="C159" s="17" t="s">
        <v>554</v>
      </c>
      <c r="D159" s="18">
        <v>6</v>
      </c>
      <c r="E159" s="19"/>
      <c r="F159" s="19"/>
    </row>
    <row r="160" s="5" customFormat="1" ht="49" customHeight="1" outlineLevel="1" spans="1:6">
      <c r="A160" s="16">
        <v>157</v>
      </c>
      <c r="B160" s="15" t="s">
        <v>555</v>
      </c>
      <c r="C160" s="17" t="s">
        <v>556</v>
      </c>
      <c r="D160" s="15">
        <v>20</v>
      </c>
      <c r="E160" s="19"/>
      <c r="F160" s="19"/>
    </row>
    <row r="161" s="5" customFormat="1" ht="38" customHeight="1" outlineLevel="1" spans="1:6">
      <c r="A161" s="16">
        <v>158</v>
      </c>
      <c r="B161" s="15" t="s">
        <v>557</v>
      </c>
      <c r="C161" s="17" t="s">
        <v>558</v>
      </c>
      <c r="D161" s="15">
        <v>50</v>
      </c>
      <c r="E161" s="19"/>
      <c r="F161" s="19"/>
    </row>
    <row r="162" s="5" customFormat="1" ht="25" customHeight="1" outlineLevel="1" spans="1:6">
      <c r="A162" s="16">
        <v>159</v>
      </c>
      <c r="B162" s="15" t="s">
        <v>559</v>
      </c>
      <c r="C162" s="17" t="s">
        <v>560</v>
      </c>
      <c r="D162" s="15">
        <v>1</v>
      </c>
      <c r="E162" s="19"/>
      <c r="F162" s="19"/>
    </row>
    <row r="163" s="5" customFormat="1" ht="25" customHeight="1" outlineLevel="1" spans="1:6">
      <c r="A163" s="16">
        <v>160</v>
      </c>
      <c r="B163" s="15" t="s">
        <v>561</v>
      </c>
      <c r="C163" s="17" t="s">
        <v>562</v>
      </c>
      <c r="D163" s="15">
        <v>100</v>
      </c>
      <c r="E163" s="19"/>
      <c r="F163" s="19"/>
    </row>
    <row r="164" s="5" customFormat="1" ht="104" customHeight="1" outlineLevel="1" spans="1:6">
      <c r="A164" s="16">
        <v>161</v>
      </c>
      <c r="B164" s="15" t="s">
        <v>563</v>
      </c>
      <c r="C164" s="17" t="s">
        <v>564</v>
      </c>
      <c r="D164" s="15">
        <v>5</v>
      </c>
      <c r="E164" s="19"/>
      <c r="F164" s="19"/>
    </row>
    <row r="165" s="5" customFormat="1" ht="25" customHeight="1" spans="1:6">
      <c r="A165" s="27" t="s">
        <v>565</v>
      </c>
      <c r="B165" s="27" t="s">
        <v>566</v>
      </c>
      <c r="C165" s="28"/>
      <c r="D165" s="29">
        <f>SUM(D166:D188)</f>
        <v>160</v>
      </c>
      <c r="E165" s="19"/>
      <c r="F165" s="29">
        <f>SUM(F166:F188)</f>
        <v>0</v>
      </c>
    </row>
    <row r="166" s="4" customFormat="1" ht="126" customHeight="1" outlineLevel="1" spans="1:6">
      <c r="A166" s="16">
        <v>1</v>
      </c>
      <c r="B166" s="18" t="s">
        <v>567</v>
      </c>
      <c r="C166" s="17" t="s">
        <v>568</v>
      </c>
      <c r="D166" s="18">
        <v>8</v>
      </c>
      <c r="E166" s="19"/>
      <c r="F166" s="19"/>
    </row>
    <row r="167" s="4" customFormat="1" ht="61" customHeight="1" outlineLevel="1" spans="1:6">
      <c r="A167" s="16">
        <v>2</v>
      </c>
      <c r="B167" s="18" t="s">
        <v>569</v>
      </c>
      <c r="C167" s="17" t="s">
        <v>570</v>
      </c>
      <c r="D167" s="18">
        <v>3</v>
      </c>
      <c r="E167" s="19"/>
      <c r="F167" s="19"/>
    </row>
    <row r="168" s="4" customFormat="1" ht="64" customHeight="1" outlineLevel="1" spans="1:6">
      <c r="A168" s="16">
        <v>3</v>
      </c>
      <c r="B168" s="18" t="s">
        <v>281</v>
      </c>
      <c r="C168" s="17" t="s">
        <v>571</v>
      </c>
      <c r="D168" s="18">
        <v>3</v>
      </c>
      <c r="E168" s="19"/>
      <c r="F168" s="19"/>
    </row>
    <row r="169" s="4" customFormat="1" ht="360" customHeight="1" outlineLevel="1" spans="1:6">
      <c r="A169" s="16">
        <v>4</v>
      </c>
      <c r="B169" s="18" t="s">
        <v>275</v>
      </c>
      <c r="C169" s="17" t="s">
        <v>572</v>
      </c>
      <c r="D169" s="18">
        <v>3</v>
      </c>
      <c r="E169" s="19"/>
      <c r="F169" s="19"/>
    </row>
    <row r="170" s="4" customFormat="1" ht="408" customHeight="1" outlineLevel="1" spans="1:6">
      <c r="A170" s="16">
        <v>5</v>
      </c>
      <c r="B170" s="24" t="s">
        <v>271</v>
      </c>
      <c r="C170" s="17" t="s">
        <v>573</v>
      </c>
      <c r="D170" s="18">
        <v>3</v>
      </c>
      <c r="E170" s="19"/>
      <c r="F170" s="19"/>
    </row>
    <row r="171" s="4" customFormat="1" ht="408" customHeight="1" outlineLevel="1" spans="1:6">
      <c r="A171" s="16">
        <v>6</v>
      </c>
      <c r="B171" s="24" t="s">
        <v>273</v>
      </c>
      <c r="C171" s="17" t="s">
        <v>574</v>
      </c>
      <c r="D171" s="18">
        <v>9</v>
      </c>
      <c r="E171" s="19"/>
      <c r="F171" s="19"/>
    </row>
    <row r="172" s="4" customFormat="1" ht="188" customHeight="1" outlineLevel="1" spans="1:6">
      <c r="A172" s="16">
        <v>7</v>
      </c>
      <c r="B172" s="16" t="s">
        <v>575</v>
      </c>
      <c r="C172" s="17" t="s">
        <v>576</v>
      </c>
      <c r="D172" s="18">
        <v>24</v>
      </c>
      <c r="E172" s="19"/>
      <c r="F172" s="19"/>
    </row>
    <row r="173" s="4" customFormat="1" ht="117" customHeight="1" outlineLevel="1" spans="1:6">
      <c r="A173" s="16">
        <v>8</v>
      </c>
      <c r="B173" s="18" t="s">
        <v>577</v>
      </c>
      <c r="C173" s="17" t="s">
        <v>578</v>
      </c>
      <c r="D173" s="18">
        <v>8</v>
      </c>
      <c r="E173" s="19"/>
      <c r="F173" s="19"/>
    </row>
    <row r="174" s="4" customFormat="1" ht="96" customHeight="1" outlineLevel="1" spans="1:6">
      <c r="A174" s="16">
        <v>9</v>
      </c>
      <c r="B174" s="15" t="s">
        <v>579</v>
      </c>
      <c r="C174" s="17" t="s">
        <v>580</v>
      </c>
      <c r="D174" s="18">
        <v>3</v>
      </c>
      <c r="E174" s="19"/>
      <c r="F174" s="19"/>
    </row>
    <row r="175" s="4" customFormat="1" ht="50" customHeight="1" outlineLevel="1" spans="1:6">
      <c r="A175" s="16">
        <v>10</v>
      </c>
      <c r="B175" s="18" t="s">
        <v>581</v>
      </c>
      <c r="C175" s="17" t="s">
        <v>582</v>
      </c>
      <c r="D175" s="18">
        <v>3</v>
      </c>
      <c r="E175" s="19"/>
      <c r="F175" s="19"/>
    </row>
    <row r="176" s="4" customFormat="1" ht="102" customHeight="1" outlineLevel="1" spans="1:6">
      <c r="A176" s="16">
        <v>11</v>
      </c>
      <c r="B176" s="15" t="s">
        <v>583</v>
      </c>
      <c r="C176" s="17" t="s">
        <v>584</v>
      </c>
      <c r="D176" s="18">
        <v>1</v>
      </c>
      <c r="E176" s="19"/>
      <c r="F176" s="19"/>
    </row>
    <row r="177" s="4" customFormat="1" ht="25" customHeight="1" outlineLevel="1" spans="1:6">
      <c r="A177" s="16">
        <v>12</v>
      </c>
      <c r="B177" s="18" t="s">
        <v>585</v>
      </c>
      <c r="C177" s="17" t="s">
        <v>586</v>
      </c>
      <c r="D177" s="18">
        <v>3</v>
      </c>
      <c r="E177" s="19"/>
      <c r="F177" s="19"/>
    </row>
    <row r="178" s="4" customFormat="1" ht="75" customHeight="1" outlineLevel="1" spans="1:6">
      <c r="A178" s="16">
        <v>13</v>
      </c>
      <c r="B178" s="18" t="s">
        <v>587</v>
      </c>
      <c r="C178" s="17" t="s">
        <v>588</v>
      </c>
      <c r="D178" s="18">
        <v>3</v>
      </c>
      <c r="E178" s="19"/>
      <c r="F178" s="19"/>
    </row>
    <row r="179" s="4" customFormat="1" ht="33" customHeight="1" outlineLevel="1" spans="1:6">
      <c r="A179" s="16">
        <v>14</v>
      </c>
      <c r="B179" s="15" t="s">
        <v>589</v>
      </c>
      <c r="C179" s="17" t="s">
        <v>590</v>
      </c>
      <c r="D179" s="18">
        <v>5</v>
      </c>
      <c r="E179" s="19"/>
      <c r="F179" s="19"/>
    </row>
    <row r="180" s="4" customFormat="1" ht="40" customHeight="1" outlineLevel="1" spans="1:6">
      <c r="A180" s="16">
        <v>15</v>
      </c>
      <c r="B180" s="15" t="s">
        <v>591</v>
      </c>
      <c r="C180" s="17" t="s">
        <v>592</v>
      </c>
      <c r="D180" s="18">
        <v>3</v>
      </c>
      <c r="E180" s="19"/>
      <c r="F180" s="19"/>
    </row>
    <row r="181" s="4" customFormat="1" ht="39" customHeight="1" outlineLevel="1" spans="1:6">
      <c r="A181" s="16">
        <v>16</v>
      </c>
      <c r="B181" s="18" t="s">
        <v>291</v>
      </c>
      <c r="C181" s="17" t="s">
        <v>593</v>
      </c>
      <c r="D181" s="18">
        <v>3</v>
      </c>
      <c r="E181" s="19"/>
      <c r="F181" s="19"/>
    </row>
    <row r="182" s="4" customFormat="1" ht="25" customHeight="1" outlineLevel="1" spans="1:6">
      <c r="A182" s="16">
        <v>17</v>
      </c>
      <c r="B182" s="18" t="s">
        <v>594</v>
      </c>
      <c r="C182" s="17" t="s">
        <v>595</v>
      </c>
      <c r="D182" s="18">
        <v>3</v>
      </c>
      <c r="E182" s="19"/>
      <c r="F182" s="19"/>
    </row>
    <row r="183" s="4" customFormat="1" ht="25" customHeight="1" outlineLevel="1" spans="1:6">
      <c r="A183" s="16">
        <v>18</v>
      </c>
      <c r="B183" s="18" t="s">
        <v>596</v>
      </c>
      <c r="C183" s="17" t="s">
        <v>595</v>
      </c>
      <c r="D183" s="18">
        <v>5</v>
      </c>
      <c r="E183" s="19"/>
      <c r="F183" s="19"/>
    </row>
    <row r="184" s="4" customFormat="1" ht="320" customHeight="1" outlineLevel="1" spans="1:6">
      <c r="A184" s="16">
        <v>19</v>
      </c>
      <c r="B184" s="24" t="s">
        <v>285</v>
      </c>
      <c r="C184" s="17" t="s">
        <v>597</v>
      </c>
      <c r="D184" s="18">
        <v>3</v>
      </c>
      <c r="E184" s="19"/>
      <c r="F184" s="19"/>
    </row>
    <row r="185" s="4" customFormat="1" ht="25" customHeight="1" outlineLevel="1" spans="1:6">
      <c r="A185" s="16">
        <v>20</v>
      </c>
      <c r="B185" s="18" t="s">
        <v>598</v>
      </c>
      <c r="C185" s="17" t="s">
        <v>595</v>
      </c>
      <c r="D185" s="18">
        <v>19</v>
      </c>
      <c r="E185" s="19"/>
      <c r="F185" s="19"/>
    </row>
    <row r="186" s="4" customFormat="1" ht="114" customHeight="1" outlineLevel="1" spans="1:6">
      <c r="A186" s="16">
        <v>21</v>
      </c>
      <c r="B186" s="18" t="s">
        <v>502</v>
      </c>
      <c r="C186" s="17" t="s">
        <v>599</v>
      </c>
      <c r="D186" s="18">
        <v>30</v>
      </c>
      <c r="E186" s="19"/>
      <c r="F186" s="19"/>
    </row>
    <row r="187" s="4" customFormat="1" ht="50" customHeight="1" outlineLevel="1" spans="1:6">
      <c r="A187" s="16">
        <v>22</v>
      </c>
      <c r="B187" s="18" t="s">
        <v>504</v>
      </c>
      <c r="C187" s="17" t="s">
        <v>600</v>
      </c>
      <c r="D187" s="18">
        <v>10</v>
      </c>
      <c r="E187" s="19"/>
      <c r="F187" s="19"/>
    </row>
    <row r="188" s="4" customFormat="1" ht="226.8" outlineLevel="1" spans="1:6">
      <c r="A188" s="16">
        <v>23</v>
      </c>
      <c r="B188" s="18" t="s">
        <v>601</v>
      </c>
      <c r="C188" s="17" t="s">
        <v>602</v>
      </c>
      <c r="D188" s="18">
        <v>5</v>
      </c>
      <c r="E188" s="19"/>
      <c r="F188" s="19"/>
    </row>
    <row r="189" s="5" customFormat="1" ht="25" customHeight="1" spans="1:6">
      <c r="A189" s="27" t="s">
        <v>603</v>
      </c>
      <c r="B189" s="27" t="s">
        <v>604</v>
      </c>
      <c r="C189" s="28"/>
      <c r="D189" s="29">
        <f>SUM(D190:D236)</f>
        <v>3676</v>
      </c>
      <c r="E189" s="19"/>
      <c r="F189" s="29">
        <f>SUM(F190:F236)</f>
        <v>0</v>
      </c>
    </row>
    <row r="190" s="4" customFormat="1" ht="25" customHeight="1" outlineLevel="1" spans="1:6">
      <c r="A190" s="24">
        <v>1</v>
      </c>
      <c r="B190" s="30" t="s">
        <v>567</v>
      </c>
      <c r="C190" s="23" t="s">
        <v>605</v>
      </c>
      <c r="D190" s="25">
        <v>50</v>
      </c>
      <c r="E190" s="19"/>
      <c r="F190" s="19"/>
    </row>
    <row r="191" s="4" customFormat="1" ht="25" customHeight="1" outlineLevel="1" spans="1:6">
      <c r="A191" s="24">
        <v>2</v>
      </c>
      <c r="B191" s="31" t="s">
        <v>606</v>
      </c>
      <c r="C191" s="17" t="s">
        <v>595</v>
      </c>
      <c r="D191" s="32">
        <v>180</v>
      </c>
      <c r="E191" s="19"/>
      <c r="F191" s="19"/>
    </row>
    <row r="192" s="4" customFormat="1" ht="25" customHeight="1" outlineLevel="1" spans="1:6">
      <c r="A192" s="24">
        <v>3</v>
      </c>
      <c r="B192" s="30" t="s">
        <v>607</v>
      </c>
      <c r="C192" s="17" t="s">
        <v>595</v>
      </c>
      <c r="D192" s="32">
        <v>50</v>
      </c>
      <c r="E192" s="19"/>
      <c r="F192" s="19"/>
    </row>
    <row r="193" s="4" customFormat="1" ht="49" customHeight="1" outlineLevel="1" spans="1:6">
      <c r="A193" s="24">
        <v>4</v>
      </c>
      <c r="B193" s="33" t="s">
        <v>581</v>
      </c>
      <c r="C193" s="17" t="s">
        <v>582</v>
      </c>
      <c r="D193" s="32">
        <v>50</v>
      </c>
      <c r="E193" s="19"/>
      <c r="F193" s="19"/>
    </row>
    <row r="194" s="4" customFormat="1" ht="25" customHeight="1" outlineLevel="1" spans="1:6">
      <c r="A194" s="24">
        <v>5</v>
      </c>
      <c r="B194" s="33" t="s">
        <v>608</v>
      </c>
      <c r="C194" s="34" t="s">
        <v>609</v>
      </c>
      <c r="D194" s="32">
        <v>180</v>
      </c>
      <c r="E194" s="19"/>
      <c r="F194" s="19"/>
    </row>
    <row r="195" s="4" customFormat="1" ht="25" customHeight="1" outlineLevel="1" spans="1:6">
      <c r="A195" s="24">
        <v>6</v>
      </c>
      <c r="B195" s="33" t="s">
        <v>610</v>
      </c>
      <c r="C195" s="17" t="s">
        <v>595</v>
      </c>
      <c r="D195" s="32">
        <v>120</v>
      </c>
      <c r="E195" s="19"/>
      <c r="F195" s="19"/>
    </row>
    <row r="196" s="4" customFormat="1" ht="25" customHeight="1" outlineLevel="1" spans="1:6">
      <c r="A196" s="24">
        <v>7</v>
      </c>
      <c r="B196" s="33" t="s">
        <v>611</v>
      </c>
      <c r="C196" s="23" t="s">
        <v>612</v>
      </c>
      <c r="D196" s="32">
        <v>120</v>
      </c>
      <c r="E196" s="19"/>
      <c r="F196" s="19"/>
    </row>
    <row r="197" s="4" customFormat="1" ht="25" customHeight="1" outlineLevel="1" spans="1:6">
      <c r="A197" s="24">
        <v>8</v>
      </c>
      <c r="B197" s="30" t="s">
        <v>613</v>
      </c>
      <c r="C197" s="17" t="s">
        <v>595</v>
      </c>
      <c r="D197" s="32">
        <v>30</v>
      </c>
      <c r="E197" s="19"/>
      <c r="F197" s="19"/>
    </row>
    <row r="198" s="4" customFormat="1" ht="25" customHeight="1" outlineLevel="1" spans="1:6">
      <c r="A198" s="24">
        <v>9</v>
      </c>
      <c r="B198" s="33" t="s">
        <v>614</v>
      </c>
      <c r="C198" s="17" t="s">
        <v>595</v>
      </c>
      <c r="D198" s="32">
        <v>7</v>
      </c>
      <c r="E198" s="19"/>
      <c r="F198" s="19"/>
    </row>
    <row r="199" s="4" customFormat="1" ht="25" customHeight="1" outlineLevel="1" spans="1:6">
      <c r="A199" s="24">
        <v>10</v>
      </c>
      <c r="B199" s="35" t="s">
        <v>615</v>
      </c>
      <c r="C199" s="17" t="s">
        <v>595</v>
      </c>
      <c r="D199" s="32">
        <v>1000</v>
      </c>
      <c r="E199" s="19"/>
      <c r="F199" s="19"/>
    </row>
    <row r="200" s="4" customFormat="1" ht="25" customHeight="1" outlineLevel="1" spans="1:6">
      <c r="A200" s="24">
        <v>11</v>
      </c>
      <c r="B200" s="33" t="s">
        <v>616</v>
      </c>
      <c r="C200" s="17" t="s">
        <v>595</v>
      </c>
      <c r="D200" s="32">
        <v>60</v>
      </c>
      <c r="E200" s="19"/>
      <c r="F200" s="19"/>
    </row>
    <row r="201" s="4" customFormat="1" ht="25" customHeight="1" outlineLevel="1" spans="1:6">
      <c r="A201" s="24">
        <v>12</v>
      </c>
      <c r="B201" s="33" t="s">
        <v>617</v>
      </c>
      <c r="C201" s="17" t="s">
        <v>595</v>
      </c>
      <c r="D201" s="32">
        <v>180</v>
      </c>
      <c r="E201" s="19"/>
      <c r="F201" s="19"/>
    </row>
    <row r="202" s="4" customFormat="1" ht="25" customHeight="1" outlineLevel="1" spans="1:6">
      <c r="A202" s="24">
        <v>13</v>
      </c>
      <c r="B202" s="33" t="s">
        <v>596</v>
      </c>
      <c r="C202" s="17" t="s">
        <v>595</v>
      </c>
      <c r="D202" s="32">
        <v>3</v>
      </c>
      <c r="E202" s="19"/>
      <c r="F202" s="19"/>
    </row>
    <row r="203" s="4" customFormat="1" ht="25" customHeight="1" outlineLevel="1" spans="1:6">
      <c r="A203" s="24">
        <v>14</v>
      </c>
      <c r="B203" s="33" t="s">
        <v>618</v>
      </c>
      <c r="C203" s="23" t="s">
        <v>619</v>
      </c>
      <c r="D203" s="32">
        <v>25</v>
      </c>
      <c r="E203" s="19"/>
      <c r="F203" s="19"/>
    </row>
    <row r="204" s="4" customFormat="1" ht="25" customHeight="1" outlineLevel="1" spans="1:6">
      <c r="A204" s="24">
        <v>15</v>
      </c>
      <c r="B204" s="35" t="s">
        <v>559</v>
      </c>
      <c r="C204" s="17" t="s">
        <v>560</v>
      </c>
      <c r="D204" s="32">
        <v>20</v>
      </c>
      <c r="E204" s="19"/>
      <c r="F204" s="19"/>
    </row>
    <row r="205" s="4" customFormat="1" ht="40" customHeight="1" outlineLevel="1" spans="1:6">
      <c r="A205" s="24">
        <v>16</v>
      </c>
      <c r="B205" s="35" t="s">
        <v>620</v>
      </c>
      <c r="C205" s="17" t="s">
        <v>480</v>
      </c>
      <c r="D205" s="32">
        <v>120</v>
      </c>
      <c r="E205" s="19"/>
      <c r="F205" s="19"/>
    </row>
    <row r="206" s="4" customFormat="1" ht="25" customHeight="1" outlineLevel="1" spans="1:6">
      <c r="A206" s="24">
        <v>17</v>
      </c>
      <c r="B206" s="30" t="s">
        <v>621</v>
      </c>
      <c r="C206" s="17" t="s">
        <v>595</v>
      </c>
      <c r="D206" s="32">
        <v>2</v>
      </c>
      <c r="E206" s="19"/>
      <c r="F206" s="19"/>
    </row>
    <row r="207" s="4" customFormat="1" ht="25" customHeight="1" outlineLevel="1" spans="1:6">
      <c r="A207" s="24">
        <v>18</v>
      </c>
      <c r="B207" s="30" t="s">
        <v>622</v>
      </c>
      <c r="C207" s="17" t="s">
        <v>595</v>
      </c>
      <c r="D207" s="32">
        <v>60</v>
      </c>
      <c r="E207" s="19"/>
      <c r="F207" s="19"/>
    </row>
    <row r="208" s="4" customFormat="1" ht="25" customHeight="1" outlineLevel="1" spans="1:6">
      <c r="A208" s="24">
        <v>19</v>
      </c>
      <c r="B208" s="36" t="s">
        <v>623</v>
      </c>
      <c r="C208" s="34" t="s">
        <v>624</v>
      </c>
      <c r="D208" s="25">
        <v>1</v>
      </c>
      <c r="E208" s="19"/>
      <c r="F208" s="19"/>
    </row>
    <row r="209" s="4" customFormat="1" ht="25" customHeight="1" outlineLevel="1" spans="1:6">
      <c r="A209" s="24">
        <v>20</v>
      </c>
      <c r="B209" s="37" t="s">
        <v>625</v>
      </c>
      <c r="C209" s="34" t="s">
        <v>624</v>
      </c>
      <c r="D209" s="25">
        <v>40</v>
      </c>
      <c r="E209" s="19"/>
      <c r="F209" s="19"/>
    </row>
    <row r="210" s="4" customFormat="1" ht="51" customHeight="1" outlineLevel="1" spans="1:6">
      <c r="A210" s="24">
        <v>21</v>
      </c>
      <c r="B210" s="25" t="s">
        <v>626</v>
      </c>
      <c r="C210" s="23" t="s">
        <v>556</v>
      </c>
      <c r="D210" s="25">
        <v>60</v>
      </c>
      <c r="E210" s="19"/>
      <c r="F210" s="19"/>
    </row>
    <row r="211" s="4" customFormat="1" ht="25" customHeight="1" outlineLevel="1" spans="1:6">
      <c r="A211" s="24">
        <v>22</v>
      </c>
      <c r="B211" s="25" t="s">
        <v>627</v>
      </c>
      <c r="C211" s="34" t="s">
        <v>266</v>
      </c>
      <c r="D211" s="25">
        <v>2</v>
      </c>
      <c r="E211" s="19"/>
      <c r="F211" s="19"/>
    </row>
    <row r="212" s="4" customFormat="1" ht="25" customHeight="1" outlineLevel="1" spans="1:6">
      <c r="A212" s="24">
        <v>23</v>
      </c>
      <c r="B212" s="37" t="s">
        <v>628</v>
      </c>
      <c r="C212" s="34" t="s">
        <v>624</v>
      </c>
      <c r="D212" s="25">
        <v>1</v>
      </c>
      <c r="E212" s="19"/>
      <c r="F212" s="19"/>
    </row>
    <row r="213" s="4" customFormat="1" ht="25" customHeight="1" outlineLevel="1" spans="1:6">
      <c r="A213" s="24">
        <v>24</v>
      </c>
      <c r="B213" s="37" t="s">
        <v>629</v>
      </c>
      <c r="C213" s="17" t="s">
        <v>595</v>
      </c>
      <c r="D213" s="25">
        <v>1</v>
      </c>
      <c r="E213" s="19"/>
      <c r="F213" s="19"/>
    </row>
    <row r="214" s="4" customFormat="1" ht="25" customHeight="1" outlineLevel="1" spans="1:6">
      <c r="A214" s="24">
        <v>25</v>
      </c>
      <c r="B214" s="37" t="s">
        <v>630</v>
      </c>
      <c r="C214" s="34" t="s">
        <v>624</v>
      </c>
      <c r="D214" s="25">
        <v>2</v>
      </c>
      <c r="E214" s="19"/>
      <c r="F214" s="19"/>
    </row>
    <row r="215" s="4" customFormat="1" ht="25" customHeight="1" outlineLevel="1" spans="1:6">
      <c r="A215" s="24">
        <v>26</v>
      </c>
      <c r="B215" s="35" t="s">
        <v>631</v>
      </c>
      <c r="C215" s="34" t="s">
        <v>624</v>
      </c>
      <c r="D215" s="32">
        <v>4</v>
      </c>
      <c r="E215" s="19"/>
      <c r="F215" s="19"/>
    </row>
    <row r="216" s="4" customFormat="1" ht="25" customHeight="1" outlineLevel="1" spans="1:6">
      <c r="A216" s="24">
        <v>27</v>
      </c>
      <c r="B216" s="33" t="s">
        <v>632</v>
      </c>
      <c r="C216" s="17" t="s">
        <v>595</v>
      </c>
      <c r="D216" s="32">
        <v>4</v>
      </c>
      <c r="E216" s="19"/>
      <c r="F216" s="19"/>
    </row>
    <row r="217" s="4" customFormat="1" ht="25" customHeight="1" outlineLevel="1" spans="1:6">
      <c r="A217" s="24">
        <v>28</v>
      </c>
      <c r="B217" s="33" t="s">
        <v>633</v>
      </c>
      <c r="C217" s="17" t="s">
        <v>595</v>
      </c>
      <c r="D217" s="32">
        <v>4</v>
      </c>
      <c r="E217" s="19"/>
      <c r="F217" s="19"/>
    </row>
    <row r="218" s="4" customFormat="1" ht="25" customHeight="1" outlineLevel="1" spans="1:6">
      <c r="A218" s="24">
        <v>29</v>
      </c>
      <c r="B218" s="33" t="s">
        <v>634</v>
      </c>
      <c r="C218" s="17" t="s">
        <v>595</v>
      </c>
      <c r="D218" s="32">
        <v>25</v>
      </c>
      <c r="E218" s="19"/>
      <c r="F218" s="19"/>
    </row>
    <row r="219" s="4" customFormat="1" ht="25" customHeight="1" outlineLevel="1" spans="1:6">
      <c r="A219" s="24">
        <v>30</v>
      </c>
      <c r="B219" s="33" t="s">
        <v>635</v>
      </c>
      <c r="C219" s="34" t="s">
        <v>624</v>
      </c>
      <c r="D219" s="25">
        <v>12</v>
      </c>
      <c r="E219" s="19"/>
      <c r="F219" s="19"/>
    </row>
    <row r="220" s="4" customFormat="1" ht="25" customHeight="1" outlineLevel="1" spans="1:6">
      <c r="A220" s="24">
        <v>31</v>
      </c>
      <c r="B220" s="33" t="s">
        <v>636</v>
      </c>
      <c r="C220" s="34" t="s">
        <v>624</v>
      </c>
      <c r="D220" s="25">
        <v>12</v>
      </c>
      <c r="E220" s="19"/>
      <c r="F220" s="19"/>
    </row>
    <row r="221" s="4" customFormat="1" ht="25" customHeight="1" outlineLevel="1" spans="1:6">
      <c r="A221" s="24">
        <v>32</v>
      </c>
      <c r="B221" s="35" t="s">
        <v>637</v>
      </c>
      <c r="C221" s="17" t="s">
        <v>595</v>
      </c>
      <c r="D221" s="25">
        <v>160</v>
      </c>
      <c r="E221" s="19"/>
      <c r="F221" s="19"/>
    </row>
    <row r="222" s="4" customFormat="1" ht="25" customHeight="1" outlineLevel="1" spans="1:6">
      <c r="A222" s="24">
        <v>33</v>
      </c>
      <c r="B222" s="33" t="s">
        <v>638</v>
      </c>
      <c r="C222" s="17" t="s">
        <v>595</v>
      </c>
      <c r="D222" s="25">
        <v>160</v>
      </c>
      <c r="E222" s="19"/>
      <c r="F222" s="19"/>
    </row>
    <row r="223" s="4" customFormat="1" ht="25" customHeight="1" outlineLevel="1" spans="1:6">
      <c r="A223" s="24">
        <v>34</v>
      </c>
      <c r="B223" s="38" t="s">
        <v>639</v>
      </c>
      <c r="C223" s="17" t="s">
        <v>595</v>
      </c>
      <c r="D223" s="25">
        <v>30</v>
      </c>
      <c r="E223" s="19"/>
      <c r="F223" s="19"/>
    </row>
    <row r="224" s="4" customFormat="1" ht="25" customHeight="1" outlineLevel="1" spans="1:6">
      <c r="A224" s="24">
        <v>35</v>
      </c>
      <c r="B224" s="33" t="s">
        <v>640</v>
      </c>
      <c r="C224" s="17" t="s">
        <v>595</v>
      </c>
      <c r="D224" s="25">
        <v>30</v>
      </c>
      <c r="E224" s="19"/>
      <c r="F224" s="19"/>
    </row>
    <row r="225" s="4" customFormat="1" ht="25" customHeight="1" outlineLevel="1" spans="1:6">
      <c r="A225" s="24">
        <v>36</v>
      </c>
      <c r="B225" s="33" t="s">
        <v>641</v>
      </c>
      <c r="C225" s="17" t="s">
        <v>595</v>
      </c>
      <c r="D225" s="25">
        <v>95</v>
      </c>
      <c r="E225" s="19"/>
      <c r="F225" s="19"/>
    </row>
    <row r="226" s="4" customFormat="1" ht="25" customHeight="1" outlineLevel="1" spans="1:6">
      <c r="A226" s="24">
        <v>37</v>
      </c>
      <c r="B226" s="35" t="s">
        <v>642</v>
      </c>
      <c r="C226" s="17" t="s">
        <v>595</v>
      </c>
      <c r="D226" s="33">
        <v>95</v>
      </c>
      <c r="E226" s="19"/>
      <c r="F226" s="19"/>
    </row>
    <row r="227" s="4" customFormat="1" ht="25" customHeight="1" outlineLevel="1" spans="1:6">
      <c r="A227" s="24">
        <v>38</v>
      </c>
      <c r="B227" s="33" t="s">
        <v>643</v>
      </c>
      <c r="C227" s="17" t="s">
        <v>595</v>
      </c>
      <c r="D227" s="25">
        <v>95</v>
      </c>
      <c r="E227" s="19"/>
      <c r="F227" s="19"/>
    </row>
    <row r="228" s="4" customFormat="1" ht="25" customHeight="1" outlineLevel="1" spans="1:6">
      <c r="A228" s="24">
        <v>39</v>
      </c>
      <c r="B228" s="33" t="s">
        <v>644</v>
      </c>
      <c r="C228" s="17" t="s">
        <v>595</v>
      </c>
      <c r="D228" s="33">
        <v>100</v>
      </c>
      <c r="E228" s="19"/>
      <c r="F228" s="19"/>
    </row>
    <row r="229" s="4" customFormat="1" ht="25" customHeight="1" outlineLevel="1" spans="1:6">
      <c r="A229" s="24">
        <v>40</v>
      </c>
      <c r="B229" s="33" t="s">
        <v>645</v>
      </c>
      <c r="C229" s="17" t="s">
        <v>595</v>
      </c>
      <c r="D229" s="25">
        <v>100</v>
      </c>
      <c r="E229" s="19"/>
      <c r="F229" s="19"/>
    </row>
    <row r="230" s="4" customFormat="1" ht="25" customHeight="1" outlineLevel="1" spans="1:6">
      <c r="A230" s="24">
        <v>41</v>
      </c>
      <c r="B230" s="18" t="s">
        <v>561</v>
      </c>
      <c r="C230" s="34" t="s">
        <v>562</v>
      </c>
      <c r="D230" s="18">
        <v>240</v>
      </c>
      <c r="E230" s="19"/>
      <c r="F230" s="19"/>
    </row>
    <row r="231" s="4" customFormat="1" ht="86.4" outlineLevel="1" spans="1:6">
      <c r="A231" s="24">
        <v>42</v>
      </c>
      <c r="B231" s="18" t="s">
        <v>646</v>
      </c>
      <c r="C231" s="23" t="s">
        <v>246</v>
      </c>
      <c r="D231" s="18">
        <v>1</v>
      </c>
      <c r="E231" s="19"/>
      <c r="F231" s="19"/>
    </row>
    <row r="232" s="4" customFormat="1" ht="54" customHeight="1" outlineLevel="1" spans="1:6">
      <c r="A232" s="24">
        <v>43</v>
      </c>
      <c r="B232" s="18" t="s">
        <v>251</v>
      </c>
      <c r="C232" s="23" t="s">
        <v>647</v>
      </c>
      <c r="D232" s="18">
        <v>1</v>
      </c>
      <c r="E232" s="19"/>
      <c r="F232" s="19"/>
    </row>
    <row r="233" s="4" customFormat="1" ht="25" customHeight="1" outlineLevel="1" spans="1:6">
      <c r="A233" s="24">
        <v>44</v>
      </c>
      <c r="B233" s="18" t="s">
        <v>648</v>
      </c>
      <c r="C233" s="34" t="s">
        <v>624</v>
      </c>
      <c r="D233" s="18">
        <v>1</v>
      </c>
      <c r="E233" s="19"/>
      <c r="F233" s="19"/>
    </row>
    <row r="234" s="5" customFormat="1" ht="222" customHeight="1" outlineLevel="1" spans="1:6">
      <c r="A234" s="24">
        <v>45</v>
      </c>
      <c r="B234" s="24" t="s">
        <v>649</v>
      </c>
      <c r="C234" s="39" t="s">
        <v>650</v>
      </c>
      <c r="D234" s="27">
        <v>1</v>
      </c>
      <c r="E234" s="19"/>
      <c r="F234" s="19"/>
    </row>
    <row r="235" s="5" customFormat="1" ht="126" customHeight="1" outlineLevel="1" spans="1:6">
      <c r="A235" s="24">
        <v>46</v>
      </c>
      <c r="B235" s="16" t="s">
        <v>651</v>
      </c>
      <c r="C235" s="23" t="s">
        <v>652</v>
      </c>
      <c r="D235" s="27">
        <v>71</v>
      </c>
      <c r="E235" s="19"/>
      <c r="F235" s="19"/>
    </row>
    <row r="236" s="5" customFormat="1" ht="388.8" outlineLevel="1" spans="1:6">
      <c r="A236" s="24">
        <v>47</v>
      </c>
      <c r="B236" s="16" t="s">
        <v>653</v>
      </c>
      <c r="C236" s="23" t="s">
        <v>654</v>
      </c>
      <c r="D236" s="27">
        <v>71</v>
      </c>
      <c r="E236" s="19"/>
      <c r="F236" s="19"/>
    </row>
    <row r="237" s="5" customFormat="1" ht="25" customHeight="1" spans="1:6">
      <c r="A237" s="10" t="s">
        <v>655</v>
      </c>
      <c r="B237" s="27" t="s">
        <v>132</v>
      </c>
      <c r="C237" s="28"/>
      <c r="D237" s="29">
        <f>D3+D165+D189</f>
        <v>4530</v>
      </c>
      <c r="E237" s="19"/>
      <c r="F237" s="29">
        <f>F3+F165+F189</f>
        <v>0</v>
      </c>
    </row>
    <row r="238" ht="69" customHeight="1" spans="1:6">
      <c r="A238" s="40" t="s">
        <v>656</v>
      </c>
      <c r="B238" s="41"/>
      <c r="C238" s="41"/>
      <c r="D238" s="41"/>
      <c r="E238" s="41"/>
      <c r="F238" s="41"/>
    </row>
    <row r="239" ht="79" customHeight="1" spans="1:6">
      <c r="A239" s="42" t="s">
        <v>657</v>
      </c>
      <c r="B239" s="43"/>
      <c r="C239" s="43"/>
      <c r="D239" s="43"/>
      <c r="E239" s="43"/>
      <c r="F239" s="43"/>
    </row>
  </sheetData>
  <sheetProtection formatCells="0" insertHyperlinks="0" autoFilter="0"/>
  <autoFilter xmlns:etc="http://www.wps.cn/officeDocument/2017/etCustomData" ref="A2:F239" etc:filterBottomFollowUsedRange="0">
    <extLst/>
  </autoFilter>
  <mergeCells count="3">
    <mergeCell ref="A1:F1"/>
    <mergeCell ref="A238:F238"/>
    <mergeCell ref="A239:F239"/>
  </mergeCells>
  <printOptions horizontalCentered="1"/>
  <pageMargins left="0.393055555555556" right="0.393055555555556" top="0.751388888888889" bottom="0.590277777777778" header="0.314583333333333" footer="0.196527777777778"/>
  <pageSetup paperSize="9" scale="9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1 3 " / > < p i x e l a t o r L i s t   s h e e t S t i d = " 1 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WWO_wpscloud_20230620202048-8fa233b272</Application>
  <HeadingPairs>
    <vt:vector size="2" baseType="variant">
      <vt:variant>
        <vt:lpstr>工作表</vt:lpstr>
      </vt:variant>
      <vt:variant>
        <vt:i4>2</vt:i4>
      </vt:variant>
    </vt:vector>
  </HeadingPairs>
  <TitlesOfParts>
    <vt:vector size="2" baseType="lpstr">
      <vt:lpstr>详表</vt:lpstr>
      <vt:lpstr>清单明细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Richael</cp:lastModifiedBy>
  <dcterms:created xsi:type="dcterms:W3CDTF">2021-05-11T08:23:00Z</dcterms:created>
  <cp:lastPrinted>2025-10-21T04:35:00Z</cp:lastPrinted>
  <dcterms:modified xsi:type="dcterms:W3CDTF">2026-02-09T02:43:26Z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2052-12.1.0.25225</vt:lpwstr>
  </property>
  <property fmtid="{D5CDD505-2E9C-101B-9397-08002B2CF9AE}" pid="4" name="CalculationRule">
    <vt:i4>0</vt:i4>
  </property>
</Properties>
</file>